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I:\Common\4. CSM\1. Final Documents\1. Order Forms\Service Specific\Potato\"/>
    </mc:Choice>
  </mc:AlternateContent>
  <xr:revisionPtr revIDLastSave="0" documentId="13_ncr:1_{6FE3307A-A809-40B3-BD81-737524F20C5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xport" sheetId="9" state="hidden" r:id="rId1"/>
    <sheet name="Kund" sheetId="11" r:id="rId2"/>
    <sheet name="Etikettsida" sheetId="12" state="hidden" r:id="rId3"/>
  </sheets>
  <definedNames>
    <definedName name="_xlnm._FilterDatabase" localSheetId="0" hidden="1">Export!$A$1:$K$21</definedName>
    <definedName name="_xlnm.Print_Area" localSheetId="0">Export!$A$1:$K$21</definedName>
    <definedName name="_xlnm.Print_Area" localSheetId="1">Kund!$A$1:$L$55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2" l="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4" i="12"/>
  <c r="C12" i="9"/>
  <c r="A12" i="9" s="1"/>
  <c r="C13" i="9"/>
  <c r="A13" i="9" s="1"/>
  <c r="C14" i="9"/>
  <c r="B14" i="9" s="1"/>
  <c r="C15" i="9"/>
  <c r="B15" i="9" s="1"/>
  <c r="C16" i="9"/>
  <c r="A16" i="9" s="1"/>
  <c r="C17" i="9"/>
  <c r="A17" i="9" s="1"/>
  <c r="C18" i="9"/>
  <c r="B18" i="9" s="1"/>
  <c r="C19" i="9"/>
  <c r="B19" i="9" s="1"/>
  <c r="C20" i="9"/>
  <c r="A20" i="9" s="1"/>
  <c r="C21" i="9"/>
  <c r="A21" i="9" s="1"/>
  <c r="D12" i="9"/>
  <c r="D13" i="9"/>
  <c r="D14" i="9"/>
  <c r="D15" i="9"/>
  <c r="D16" i="9"/>
  <c r="D17" i="9"/>
  <c r="D18" i="9"/>
  <c r="D19" i="9"/>
  <c r="D20" i="9"/>
  <c r="D21" i="9"/>
  <c r="E12" i="9"/>
  <c r="E13" i="9"/>
  <c r="E14" i="9"/>
  <c r="E15" i="9"/>
  <c r="E16" i="9"/>
  <c r="E17" i="9"/>
  <c r="E18" i="9"/>
  <c r="E19" i="9"/>
  <c r="E20" i="9"/>
  <c r="E21" i="9"/>
  <c r="G12" i="9"/>
  <c r="G13" i="9"/>
  <c r="G14" i="9"/>
  <c r="G15" i="9"/>
  <c r="G16" i="9"/>
  <c r="G17" i="9"/>
  <c r="G18" i="9"/>
  <c r="G19" i="9"/>
  <c r="G20" i="9"/>
  <c r="G21" i="9"/>
  <c r="H12" i="9"/>
  <c r="H13" i="9"/>
  <c r="H14" i="9"/>
  <c r="H15" i="9"/>
  <c r="H16" i="9"/>
  <c r="H17" i="9"/>
  <c r="H18" i="9"/>
  <c r="H19" i="9"/>
  <c r="H20" i="9"/>
  <c r="H21" i="9"/>
  <c r="B21" i="9" l="1"/>
  <c r="B17" i="9"/>
  <c r="B13" i="9"/>
  <c r="A19" i="9"/>
  <c r="A15" i="9"/>
  <c r="B20" i="9"/>
  <c r="B16" i="9"/>
  <c r="B12" i="9"/>
  <c r="A18" i="9"/>
  <c r="A14" i="9"/>
  <c r="C3" i="9"/>
  <c r="A3" i="9" s="1"/>
  <c r="C4" i="9"/>
  <c r="D4" i="9" s="1"/>
  <c r="C5" i="9"/>
  <c r="A5" i="9" s="1"/>
  <c r="C6" i="9"/>
  <c r="A6" i="9" s="1"/>
  <c r="C7" i="9"/>
  <c r="D7" i="9" s="1"/>
  <c r="C8" i="9"/>
  <c r="H8" i="9" s="1"/>
  <c r="C9" i="9"/>
  <c r="G9" i="9" s="1"/>
  <c r="C10" i="9"/>
  <c r="G10" i="9" s="1"/>
  <c r="C11" i="9"/>
  <c r="D11" i="9" s="1"/>
  <c r="C2" i="9"/>
  <c r="A2" i="9" s="1"/>
  <c r="B2" i="9" s="1"/>
  <c r="D8" i="9" l="1"/>
  <c r="D3" i="9"/>
  <c r="D10" i="9"/>
  <c r="D6" i="9"/>
  <c r="D9" i="9"/>
  <c r="D5" i="9"/>
  <c r="E9" i="9"/>
  <c r="E5" i="9"/>
  <c r="H10" i="9"/>
  <c r="H6" i="9"/>
  <c r="E8" i="9"/>
  <c r="E4" i="9"/>
  <c r="H9" i="9"/>
  <c r="H5" i="9"/>
  <c r="E11" i="9"/>
  <c r="E7" i="9"/>
  <c r="E3" i="9"/>
  <c r="H4" i="9"/>
  <c r="E10" i="9"/>
  <c r="E6" i="9"/>
  <c r="H11" i="9"/>
  <c r="H7" i="9"/>
  <c r="H3" i="9"/>
  <c r="E2" i="9"/>
  <c r="D2" i="9"/>
  <c r="H2" i="9"/>
  <c r="A4" i="9"/>
  <c r="B4" i="9" s="1"/>
  <c r="A7" i="9"/>
  <c r="A10" i="9"/>
  <c r="B10" i="9" s="1"/>
  <c r="G7" i="9"/>
  <c r="G2" i="9"/>
  <c r="G6" i="9"/>
  <c r="G5" i="9"/>
  <c r="B7" i="9"/>
  <c r="G8" i="9"/>
  <c r="G4" i="9"/>
  <c r="B6" i="9"/>
  <c r="G11" i="9"/>
  <c r="G3" i="9"/>
  <c r="B5" i="9"/>
  <c r="A9" i="9"/>
  <c r="B9" i="9" s="1"/>
  <c r="A8" i="9"/>
  <c r="B8" i="9" s="1"/>
  <c r="B3" i="9"/>
  <c r="A11" i="9"/>
  <c r="B11" i="9" s="1"/>
</calcChain>
</file>

<file path=xl/sharedStrings.xml><?xml version="1.0" encoding="utf-8"?>
<sst xmlns="http://schemas.openxmlformats.org/spreadsheetml/2006/main" count="100" uniqueCount="79">
  <si>
    <t>Batch</t>
  </si>
  <si>
    <t>Client_Sample_ID</t>
  </si>
  <si>
    <t>Description</t>
  </si>
  <si>
    <t>Location</t>
  </si>
  <si>
    <t>Sample_Point</t>
  </si>
  <si>
    <t>Matrix</t>
  </si>
  <si>
    <t>Date_Sampled</t>
  </si>
  <si>
    <t>Sampler</t>
  </si>
  <si>
    <t>Preservation</t>
  </si>
  <si>
    <t>Lab_No</t>
  </si>
  <si>
    <t>Sample_Number</t>
  </si>
  <si>
    <t>Kund (Skrivs ut på rapport)</t>
  </si>
  <si>
    <t>Företag:</t>
  </si>
  <si>
    <t>Adress:</t>
  </si>
  <si>
    <t>E-post:</t>
  </si>
  <si>
    <t>Postnummer:</t>
  </si>
  <si>
    <t>Telefon:</t>
  </si>
  <si>
    <t>Postadress:</t>
  </si>
  <si>
    <t>Land:</t>
  </si>
  <si>
    <t>Kontaktperson:</t>
  </si>
  <si>
    <t>Elevenborgsvägen 2</t>
  </si>
  <si>
    <t>Kommentar:</t>
  </si>
  <si>
    <t>Intertek AgriTech</t>
  </si>
  <si>
    <t>agritech.sweden@intertek.com</t>
  </si>
  <si>
    <t>www.intertek.com</t>
  </si>
  <si>
    <t>VAT-nummer:</t>
  </si>
  <si>
    <t>E-poster för rapportering:</t>
  </si>
  <si>
    <t>Skicka din order i Excelformat till agritech.sweden@intertek.com samt bifoga detta orderformulär som papperskopia tillsammans med proverna.</t>
  </si>
  <si>
    <t>Interteks allmänna villkor gäller.</t>
  </si>
  <si>
    <t>234 56 Alnarp</t>
  </si>
  <si>
    <t>Intertek ordernummer:</t>
  </si>
  <si>
    <t>Batch/Parti:</t>
  </si>
  <si>
    <t>Om annan fakturaadress än ovanstående önskas, ange denna i kommentarsfältet nedan.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</si>
  <si>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</si>
  <si>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</si>
  <si>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</si>
  <si>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</si>
  <si>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</si>
  <si>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</si>
  <si>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</si>
  <si>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</si>
  <si>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</si>
  <si>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</si>
  <si>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</si>
  <si>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</si>
  <si>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Varje prov måste ha en unik märkning som överensstämmer med märkningen på provpåsen.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</si>
  <si>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Provmärkning:</t>
    </r>
  </si>
  <si>
    <t xml:space="preserve">Detta fylls i av Intertek </t>
  </si>
  <si>
    <t>Tel:  040 692 80 01</t>
  </si>
  <si>
    <t>Express, (5 arbetsdagar)</t>
  </si>
  <si>
    <t>Normal, (15 arbetsdagar)</t>
  </si>
  <si>
    <t>PVY</t>
  </si>
  <si>
    <t>Höstkampanj, (15 arbetsdagar)</t>
  </si>
  <si>
    <t>Vänligen fyll i provens märkning, samt önskad analys i tabellen ovan. Eventuellt partinummer kan även anges.</t>
  </si>
  <si>
    <t>* Provmärkning och önskad(-e) analys(-er) är obligatoriskt fält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</si>
  <si>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Önskade analyser:</t>
    </r>
  </si>
  <si>
    <t>Provmängden bör vara 105-115 knölar.</t>
  </si>
  <si>
    <t>"King Edward"</t>
  </si>
  <si>
    <t>"x"</t>
  </si>
  <si>
    <t>"" = Exempel på provmärkning</t>
  </si>
  <si>
    <t>13</t>
  </si>
  <si>
    <t>14</t>
  </si>
  <si>
    <t>15</t>
  </si>
  <si>
    <t>16</t>
  </si>
  <si>
    <t>PV437</t>
  </si>
  <si>
    <t>PF171</t>
  </si>
  <si>
    <r>
      <t>Orderformulär - Potatisvirus Y och Stjälkbakterios</t>
    </r>
    <r>
      <rPr>
        <b/>
        <vertAlign val="superscript"/>
        <sz val="18"/>
        <color theme="4"/>
        <rFont val="Calibri"/>
        <family val="2"/>
      </rPr>
      <t>‡</t>
    </r>
    <r>
      <rPr>
        <b/>
        <sz val="18"/>
        <color theme="4"/>
        <rFont val="Calibri"/>
        <family val="2"/>
        <scheme val="minor"/>
      </rPr>
      <t xml:space="preserve"> i Potatis</t>
    </r>
  </si>
  <si>
    <r>
      <t>Stjälkbakterios</t>
    </r>
    <r>
      <rPr>
        <b/>
        <vertAlign val="superscript"/>
        <sz val="11"/>
        <rFont val="Calibri"/>
        <family val="2"/>
        <scheme val="minor"/>
      </rPr>
      <t>‡</t>
    </r>
  </si>
  <si>
    <t>17</t>
  </si>
  <si>
    <t>18</t>
  </si>
  <si>
    <t>19</t>
  </si>
  <si>
    <t>20</t>
  </si>
  <si>
    <r>
      <rPr>
        <vertAlign val="superscript"/>
        <sz val="10"/>
        <rFont val="Calibri"/>
        <family val="2"/>
        <scheme val="minor"/>
      </rPr>
      <t xml:space="preserve">‡ </t>
    </r>
    <r>
      <rPr>
        <sz val="10"/>
        <rFont val="Calibri"/>
        <family val="2"/>
        <scheme val="minor"/>
      </rPr>
      <t xml:space="preserve">Analysen detekterar flera vanliga arter av </t>
    </r>
    <r>
      <rPr>
        <i/>
        <sz val="10"/>
        <rFont val="Calibri"/>
        <family val="2"/>
        <scheme val="minor"/>
      </rPr>
      <t>Dickeya</t>
    </r>
    <r>
      <rPr>
        <sz val="10"/>
        <rFont val="Calibri"/>
        <family val="2"/>
        <scheme val="minor"/>
      </rPr>
      <t xml:space="preserve"> och </t>
    </r>
    <r>
      <rPr>
        <i/>
        <sz val="10"/>
        <rFont val="Calibri"/>
        <family val="2"/>
        <scheme val="minor"/>
      </rPr>
      <t>Pectobacterium</t>
    </r>
    <r>
      <rPr>
        <sz val="10"/>
        <rFont val="Calibri"/>
        <family val="2"/>
        <scheme val="minor"/>
      </rPr>
      <t>. För mer information, kontakta oss på nedanstående adress.</t>
    </r>
  </si>
  <si>
    <t>"Fält 1"</t>
  </si>
  <si>
    <t>Provmärkning:</t>
  </si>
  <si>
    <t>Etikett</t>
  </si>
  <si>
    <t>Order-nummer</t>
  </si>
  <si>
    <t>Service (Höstkampanj Potatis 1 okt - 15 nov 2024 samt januari 2025, 20% rabatt)</t>
  </si>
  <si>
    <t>AGT205 v.11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</si>
</sst>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u/>
      <sz val="7"/>
      <color indexed="12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1"/>
      <name val="Calibri"/>
      <family val="2"/>
    </font>
    <font>
      <b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9" tint="0.39997558519241921"/>
      <name val="Calibri"/>
      <family val="2"/>
      <scheme val="minor"/>
    </font>
    <font>
      <b/>
      <vertAlign val="superscript"/>
      <sz val="18"/>
      <color theme="4"/>
      <name val="Calibri"/>
      <family val="2"/>
    </font>
    <font>
      <b/>
      <vertAlign val="superscript"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name val="Arial"/>
      <family val="2"/>
    </font>
    <font>
      <b/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9" tint="0.39994506668294322"/>
      </right>
      <top style="thin">
        <color auto="1"/>
      </top>
      <bottom style="thin">
        <color theme="9" tint="0.399945066682943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9" tint="0.39994506668294322"/>
      </left>
      <right/>
      <top style="thin">
        <color auto="1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auto="1"/>
      </bottom>
      <diagonal/>
    </border>
    <border>
      <left style="hair">
        <color theme="9" tint="0.39991454817346722"/>
      </left>
      <right/>
      <top style="thin">
        <color auto="1"/>
      </top>
      <bottom style="thin">
        <color theme="9" tint="0.39988402966399123"/>
      </bottom>
      <diagonal/>
    </border>
    <border>
      <left style="hair">
        <color theme="9" tint="0.39991454817346722"/>
      </left>
      <right/>
      <top style="thin">
        <color theme="9" tint="0.39988402966399123"/>
      </top>
      <bottom style="thin">
        <color theme="9" tint="0.39988402966399123"/>
      </bottom>
      <diagonal/>
    </border>
    <border>
      <left style="hair">
        <color theme="9" tint="0.39991454817346722"/>
      </left>
      <right/>
      <top style="thin">
        <color theme="9" tint="0.39988402966399123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9" tint="0.39994506668294322"/>
      </bottom>
      <diagonal/>
    </border>
    <border>
      <left/>
      <right/>
      <top style="thin">
        <color auto="1"/>
      </top>
      <bottom style="thin">
        <color theme="9" tint="0.39994506668294322"/>
      </bottom>
      <diagonal/>
    </border>
    <border>
      <left/>
      <right style="thin">
        <color indexed="64"/>
      </right>
      <top style="thin">
        <color auto="1"/>
      </top>
      <bottom style="thin">
        <color theme="9" tint="0.39994506668294322"/>
      </bottom>
      <diagonal/>
    </border>
    <border>
      <left style="thin">
        <color auto="1"/>
      </left>
      <right style="hair">
        <color theme="9" tint="0.39991454817346722"/>
      </right>
      <top style="thin">
        <color auto="1"/>
      </top>
      <bottom style="thin">
        <color theme="9" tint="0.39988402966399123"/>
      </bottom>
      <diagonal/>
    </border>
    <border>
      <left style="thin">
        <color auto="1"/>
      </left>
      <right style="hair">
        <color theme="9" tint="0.39991454817346722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auto="1"/>
      </left>
      <right style="hair">
        <color theme="9" tint="0.39991454817346722"/>
      </right>
      <top style="thin">
        <color theme="9" tint="0.39988402966399123"/>
      </top>
      <bottom style="thin">
        <color indexed="64"/>
      </bottom>
      <diagonal/>
    </border>
    <border>
      <left style="thin">
        <color auto="1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thin">
        <color auto="1"/>
      </left>
      <right style="hair">
        <color theme="9" tint="0.39991454817346722"/>
      </right>
      <top style="thin">
        <color theme="9" tint="0.39988402966399123"/>
      </top>
      <bottom/>
      <diagonal/>
    </border>
    <border>
      <left style="hair">
        <color theme="9" tint="0.39991454817346722"/>
      </left>
      <right/>
      <top style="thin">
        <color theme="9" tint="0.39988402966399123"/>
      </top>
      <bottom/>
      <diagonal/>
    </border>
    <border>
      <left style="thin">
        <color auto="1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auto="1"/>
      </right>
      <top style="thin">
        <color theme="9" tint="0.399945066682943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40">
    <xf numFmtId="0" fontId="0" fillId="0" borderId="0" xfId="0"/>
    <xf numFmtId="0" fontId="2" fillId="0" borderId="0" xfId="0" applyFont="1"/>
    <xf numFmtId="0" fontId="4" fillId="0" borderId="0" xfId="0" quotePrefix="1" applyFont="1"/>
    <xf numFmtId="0" fontId="4" fillId="0" borderId="0" xfId="0" applyFont="1"/>
    <xf numFmtId="0" fontId="1" fillId="0" borderId="0" xfId="0" applyFont="1"/>
    <xf numFmtId="0" fontId="2" fillId="2" borderId="0" xfId="0" applyFont="1" applyFill="1"/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3" fillId="3" borderId="0" xfId="1" applyNumberFormat="1" applyFont="1" applyFill="1" applyBorder="1" applyAlignment="1" applyProtection="1"/>
    <xf numFmtId="49" fontId="13" fillId="3" borderId="0" xfId="1" applyNumberFormat="1" applyFont="1" applyFill="1" applyAlignment="1" applyProtection="1"/>
    <xf numFmtId="0" fontId="8" fillId="3" borderId="0" xfId="0" applyFont="1" applyFill="1"/>
    <xf numFmtId="49" fontId="8" fillId="3" borderId="0" xfId="0" applyNumberFormat="1" applyFont="1" applyFill="1"/>
    <xf numFmtId="49" fontId="8" fillId="3" borderId="0" xfId="0" applyNumberFormat="1" applyFont="1" applyFill="1" applyAlignment="1">
      <alignment wrapText="1"/>
    </xf>
    <xf numFmtId="49" fontId="7" fillId="3" borderId="0" xfId="0" applyNumberFormat="1" applyFont="1" applyFill="1"/>
    <xf numFmtId="0" fontId="8" fillId="3" borderId="0" xfId="0" applyFont="1" applyFill="1" applyAlignment="1">
      <alignment horizontal="center"/>
    </xf>
    <xf numFmtId="0" fontId="15" fillId="3" borderId="0" xfId="1" applyNumberFormat="1" applyFont="1" applyFill="1" applyBorder="1" applyAlignment="1" applyProtection="1">
      <alignment horizontal="right"/>
    </xf>
    <xf numFmtId="49" fontId="9" fillId="3" borderId="0" xfId="0" applyNumberFormat="1" applyFont="1" applyFill="1"/>
    <xf numFmtId="0" fontId="16" fillId="0" borderId="0" xfId="0" applyFont="1"/>
    <xf numFmtId="0" fontId="8" fillId="4" borderId="0" xfId="0" applyFont="1" applyFill="1" applyAlignment="1">
      <alignment vertical="center"/>
    </xf>
    <xf numFmtId="0" fontId="10" fillId="4" borderId="0" xfId="1" applyFont="1" applyFill="1" applyBorder="1" applyAlignment="1" applyProtection="1">
      <alignment vertical="center"/>
    </xf>
    <xf numFmtId="49" fontId="8" fillId="4" borderId="0" xfId="0" applyNumberFormat="1" applyFont="1" applyFill="1"/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right" vertical="center"/>
    </xf>
    <xf numFmtId="49" fontId="8" fillId="6" borderId="21" xfId="0" applyNumberFormat="1" applyFont="1" applyFill="1" applyBorder="1" applyAlignment="1" applyProtection="1">
      <alignment horizontal="left" vertical="center"/>
      <protection locked="0"/>
    </xf>
    <xf numFmtId="49" fontId="8" fillId="6" borderId="2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49" fontId="14" fillId="3" borderId="0" xfId="0" applyNumberFormat="1" applyFont="1" applyFill="1" applyAlignment="1">
      <alignment horizontal="right"/>
    </xf>
    <xf numFmtId="0" fontId="0" fillId="4" borderId="0" xfId="0" applyFill="1"/>
    <xf numFmtId="0" fontId="8" fillId="4" borderId="0" xfId="0" applyFont="1" applyFill="1"/>
    <xf numFmtId="0" fontId="10" fillId="4" borderId="0" xfId="1" applyFont="1" applyFill="1" applyAlignment="1" applyProtection="1"/>
    <xf numFmtId="49" fontId="11" fillId="3" borderId="0" xfId="0" applyNumberFormat="1" applyFont="1" applyFill="1"/>
    <xf numFmtId="0" fontId="12" fillId="3" borderId="0" xfId="0" applyFont="1" applyFill="1"/>
    <xf numFmtId="0" fontId="17" fillId="3" borderId="0" xfId="0" applyFont="1" applyFill="1"/>
    <xf numFmtId="0" fontId="14" fillId="3" borderId="0" xfId="0" applyFont="1" applyFill="1" applyAlignment="1">
      <alignment horizontal="right"/>
    </xf>
    <xf numFmtId="0" fontId="2" fillId="4" borderId="0" xfId="0" applyFont="1" applyFill="1"/>
    <xf numFmtId="0" fontId="2" fillId="2" borderId="0" xfId="0" applyFont="1" applyFill="1" applyProtection="1">
      <protection locked="0" hidden="1"/>
    </xf>
    <xf numFmtId="0" fontId="20" fillId="3" borderId="0" xfId="0" applyFont="1" applyFill="1" applyAlignment="1">
      <alignment vertical="center"/>
    </xf>
    <xf numFmtId="0" fontId="8" fillId="4" borderId="8" xfId="0" applyFont="1" applyFill="1" applyBorder="1" applyAlignment="1">
      <alignment vertical="center"/>
    </xf>
    <xf numFmtId="0" fontId="21" fillId="4" borderId="8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/>
    <xf numFmtId="0" fontId="17" fillId="3" borderId="20" xfId="0" applyFont="1" applyFill="1" applyBorder="1"/>
    <xf numFmtId="0" fontId="8" fillId="0" borderId="20" xfId="0" applyFont="1" applyBorder="1"/>
    <xf numFmtId="49" fontId="11" fillId="3" borderId="20" xfId="0" applyNumberFormat="1" applyFont="1" applyFill="1" applyBorder="1"/>
    <xf numFmtId="0" fontId="15" fillId="3" borderId="20" xfId="1" applyNumberFormat="1" applyFont="1" applyFill="1" applyBorder="1" applyAlignment="1" applyProtection="1">
      <alignment horizontal="right"/>
    </xf>
    <xf numFmtId="0" fontId="18" fillId="4" borderId="0" xfId="0" applyFont="1" applyFill="1" applyAlignment="1">
      <alignment vertical="center"/>
    </xf>
    <xf numFmtId="0" fontId="12" fillId="4" borderId="0" xfId="0" applyFont="1" applyFill="1"/>
    <xf numFmtId="0" fontId="8" fillId="3" borderId="9" xfId="0" applyFont="1" applyFill="1" applyBorder="1"/>
    <xf numFmtId="0" fontId="17" fillId="3" borderId="9" xfId="0" applyFont="1" applyFill="1" applyBorder="1"/>
    <xf numFmtId="0" fontId="8" fillId="0" borderId="9" xfId="0" applyFont="1" applyBorder="1"/>
    <xf numFmtId="49" fontId="11" fillId="3" borderId="9" xfId="0" applyNumberFormat="1" applyFont="1" applyFill="1" applyBorder="1"/>
    <xf numFmtId="0" fontId="15" fillId="3" borderId="9" xfId="1" applyNumberFormat="1" applyFont="1" applyFill="1" applyBorder="1" applyAlignment="1" applyProtection="1">
      <alignment horizontal="right"/>
    </xf>
    <xf numFmtId="49" fontId="8" fillId="6" borderId="0" xfId="0" applyNumberFormat="1" applyFont="1" applyFill="1" applyAlignment="1" applyProtection="1">
      <alignment horizontal="left" vertical="center" wrapText="1"/>
      <protection locked="0"/>
    </xf>
    <xf numFmtId="0" fontId="24" fillId="4" borderId="0" xfId="0" applyFont="1" applyFill="1" applyAlignment="1">
      <alignment horizontal="right" vertical="center"/>
    </xf>
    <xf numFmtId="49" fontId="8" fillId="6" borderId="2" xfId="0" applyNumberFormat="1" applyFont="1" applyFill="1" applyBorder="1" applyAlignment="1" applyProtection="1">
      <alignment vertical="center" wrapText="1"/>
      <protection locked="0"/>
    </xf>
    <xf numFmtId="49" fontId="8" fillId="6" borderId="4" xfId="0" applyNumberFormat="1" applyFont="1" applyFill="1" applyBorder="1" applyAlignment="1" applyProtection="1">
      <alignment vertical="center" wrapText="1"/>
      <protection locked="0"/>
    </xf>
    <xf numFmtId="49" fontId="8" fillId="6" borderId="33" xfId="0" applyNumberFormat="1" applyFont="1" applyFill="1" applyBorder="1" applyAlignment="1" applyProtection="1">
      <alignment horizontal="left" vertical="center"/>
      <protection locked="0"/>
    </xf>
    <xf numFmtId="49" fontId="8" fillId="6" borderId="34" xfId="0" applyNumberFormat="1" applyFont="1" applyFill="1" applyBorder="1" applyAlignment="1" applyProtection="1">
      <alignment horizontal="left" vertical="center"/>
      <protection locked="0"/>
    </xf>
    <xf numFmtId="49" fontId="8" fillId="6" borderId="36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37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left"/>
    </xf>
    <xf numFmtId="49" fontId="8" fillId="6" borderId="44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45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46" xfId="0" applyNumberFormat="1" applyFont="1" applyFill="1" applyBorder="1" applyAlignment="1" applyProtection="1">
      <alignment horizontal="left" vertical="center"/>
      <protection locked="0"/>
    </xf>
    <xf numFmtId="49" fontId="8" fillId="6" borderId="47" xfId="0" applyNumberFormat="1" applyFont="1" applyFill="1" applyBorder="1" applyAlignment="1" applyProtection="1">
      <alignment horizontal="left" vertical="center"/>
      <protection locked="0"/>
    </xf>
    <xf numFmtId="49" fontId="8" fillId="6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49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9" xfId="0" applyNumberFormat="1" applyFont="1" applyFill="1" applyBorder="1" applyAlignment="1">
      <alignment horizontal="left" vertical="center"/>
    </xf>
    <xf numFmtId="49" fontId="11" fillId="5" borderId="32" xfId="0" applyNumberFormat="1" applyFont="1" applyFill="1" applyBorder="1" applyAlignment="1">
      <alignment horizontal="left" vertical="center"/>
    </xf>
    <xf numFmtId="49" fontId="11" fillId="5" borderId="43" xfId="0" applyNumberFormat="1" applyFont="1" applyFill="1" applyBorder="1" applyAlignment="1">
      <alignment horizontal="center" vertical="center" wrapText="1"/>
    </xf>
    <xf numFmtId="49" fontId="11" fillId="5" borderId="35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5" fillId="3" borderId="0" xfId="0" applyFont="1" applyFill="1" applyAlignment="1">
      <alignment horizontal="center"/>
    </xf>
    <xf numFmtId="49" fontId="8" fillId="6" borderId="22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>
      <alignment horizontal="right"/>
    </xf>
    <xf numFmtId="0" fontId="0" fillId="0" borderId="53" xfId="0" applyBorder="1"/>
    <xf numFmtId="0" fontId="0" fillId="0" borderId="8" xfId="0" applyBorder="1"/>
    <xf numFmtId="0" fontId="0" fillId="0" borderId="54" xfId="0" applyBorder="1"/>
    <xf numFmtId="0" fontId="29" fillId="0" borderId="0" xfId="0" applyFont="1" applyAlignment="1">
      <alignment wrapText="1"/>
    </xf>
    <xf numFmtId="0" fontId="29" fillId="0" borderId="0" xfId="0" applyFont="1"/>
    <xf numFmtId="0" fontId="30" fillId="4" borderId="0" xfId="0" applyFont="1" applyFill="1" applyAlignment="1">
      <alignment vertical="center"/>
    </xf>
    <xf numFmtId="0" fontId="22" fillId="3" borderId="0" xfId="0" applyFont="1" applyFill="1" applyAlignment="1">
      <alignment horizontal="left" vertical="top" wrapText="1"/>
    </xf>
    <xf numFmtId="0" fontId="22" fillId="3" borderId="0" xfId="0" applyFont="1" applyFill="1" applyAlignment="1">
      <alignment horizontal="left" vertical="top"/>
    </xf>
    <xf numFmtId="49" fontId="8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vertical="center"/>
      <protection locked="0"/>
    </xf>
    <xf numFmtId="0" fontId="8" fillId="6" borderId="12" xfId="0" applyFont="1" applyFill="1" applyBorder="1" applyAlignment="1" applyProtection="1">
      <alignment vertical="center"/>
      <protection locked="0"/>
    </xf>
    <xf numFmtId="0" fontId="8" fillId="6" borderId="13" xfId="0" applyFont="1" applyFill="1" applyBorder="1" applyAlignment="1" applyProtection="1">
      <alignment vertical="center"/>
      <protection locked="0"/>
    </xf>
    <xf numFmtId="49" fontId="8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8" fillId="3" borderId="28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/>
    </xf>
    <xf numFmtId="0" fontId="11" fillId="5" borderId="40" xfId="0" applyFont="1" applyFill="1" applyBorder="1" applyAlignment="1">
      <alignment vertical="top"/>
    </xf>
    <xf numFmtId="0" fontId="11" fillId="5" borderId="41" xfId="0" applyFont="1" applyFill="1" applyBorder="1" applyAlignment="1">
      <alignment vertical="top"/>
    </xf>
    <xf numFmtId="0" fontId="11" fillId="5" borderId="42" xfId="0" applyFont="1" applyFill="1" applyBorder="1" applyAlignment="1">
      <alignment vertical="top"/>
    </xf>
    <xf numFmtId="49" fontId="8" fillId="6" borderId="50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51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52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38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0" xfId="0" applyNumberFormat="1" applyFont="1" applyFill="1" applyAlignment="1" applyProtection="1">
      <alignment horizontal="left" vertical="center" wrapText="1"/>
      <protection locked="0"/>
    </xf>
    <xf numFmtId="49" fontId="8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24" fillId="4" borderId="26" xfId="0" applyFont="1" applyFill="1" applyBorder="1" applyAlignment="1">
      <alignment vertical="center" wrapText="1"/>
    </xf>
    <xf numFmtId="0" fontId="24" fillId="4" borderId="31" xfId="0" applyFont="1" applyFill="1" applyBorder="1" applyAlignment="1">
      <alignment vertical="center" wrapText="1"/>
    </xf>
    <xf numFmtId="0" fontId="24" fillId="4" borderId="27" xfId="0" applyFont="1" applyFill="1" applyBorder="1" applyAlignment="1">
      <alignment vertical="center" wrapText="1"/>
    </xf>
    <xf numFmtId="0" fontId="8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49" fontId="24" fillId="4" borderId="7" xfId="0" applyNumberFormat="1" applyFont="1" applyFill="1" applyBorder="1" applyAlignment="1">
      <alignment vertical="center" wrapText="1"/>
    </xf>
    <xf numFmtId="49" fontId="24" fillId="4" borderId="14" xfId="0" applyNumberFormat="1" applyFont="1" applyFill="1" applyBorder="1" applyAlignment="1">
      <alignment vertical="center" wrapText="1"/>
    </xf>
    <xf numFmtId="49" fontId="24" fillId="4" borderId="1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49" fontId="8" fillId="6" borderId="2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39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4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211282</xdr:colOff>
      <xdr:row>0</xdr:row>
      <xdr:rowOff>119386</xdr:rowOff>
    </xdr:from>
    <xdr:to>
      <xdr:col>10</xdr:col>
      <xdr:colOff>388881</xdr:colOff>
      <xdr:row>2</xdr:row>
      <xdr:rowOff>167184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632" y="119386"/>
          <a:ext cx="1053899" cy="3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24511</xdr:colOff>
      <xdr:row>51</xdr:row>
      <xdr:rowOff>107840</xdr:rowOff>
    </xdr:from>
    <xdr:ext cx="499067" cy="513013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11" y="9464752"/>
          <a:ext cx="499067" cy="5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46</xdr:row>
          <xdr:rowOff>0</xdr:rowOff>
        </xdr:from>
        <xdr:to>
          <xdr:col>2</xdr:col>
          <xdr:colOff>371475</xdr:colOff>
          <xdr:row>47</xdr:row>
          <xdr:rowOff>9525</xdr:rowOff>
        </xdr:to>
        <xdr:sp macro="" textlink="">
          <xdr:nvSpPr>
            <xdr:cNvPr id="13323" name="Option Button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0</xdr:rowOff>
        </xdr:from>
        <xdr:to>
          <xdr:col>4</xdr:col>
          <xdr:colOff>323850</xdr:colOff>
          <xdr:row>47</xdr:row>
          <xdr:rowOff>9525</xdr:rowOff>
        </xdr:to>
        <xdr:sp macro="" textlink="">
          <xdr:nvSpPr>
            <xdr:cNvPr id="13324" name="Option Button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45</xdr:row>
          <xdr:rowOff>200025</xdr:rowOff>
        </xdr:from>
        <xdr:to>
          <xdr:col>9</xdr:col>
          <xdr:colOff>333375</xdr:colOff>
          <xdr:row>47</xdr:row>
          <xdr:rowOff>0</xdr:rowOff>
        </xdr:to>
        <xdr:sp macro="" textlink="">
          <xdr:nvSpPr>
            <xdr:cNvPr id="13325" name="Option Button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1" displayName="Lista1" ref="A1:K21" totalsRowShown="0" headerRowDxfId="7">
  <autoFilter ref="A1:K21" xr:uid="{00000000-0009-0000-0100-000001000000}"/>
  <tableColumns count="11">
    <tableColumn id="1" xr3:uid="{00000000-0010-0000-0000-000001000000}" name="Lab_No" dataDxfId="6">
      <calculatedColumnFormula>IF(Lista1[[#This Row],[Client_Sample_ID]]="","",Kund!$C$50)</calculatedColumnFormula>
    </tableColumn>
    <tableColumn id="2" xr3:uid="{00000000-0010-0000-0000-000002000000}" name="Sample_Number" dataDxfId="5">
      <calculatedColumnFormula>IF(Lista1[[#This Row],[Client_Sample_ID]]="","",CONCATENATE(Lista1[[#This Row],[Lab_No]],"-",Kund!A20))</calculatedColumnFormula>
    </tableColumn>
    <tableColumn id="3" xr3:uid="{00000000-0010-0000-0000-000003000000}" name="Client_Sample_ID" dataDxfId="4">
      <calculatedColumnFormula>IF(Kund!B20="","",Kund!B20)</calculatedColumnFormula>
    </tableColumn>
    <tableColumn id="4" xr3:uid="{00000000-0010-0000-0000-000004000000}" name="Description" dataDxfId="3">
      <calculatedColumnFormula>IF(Lista1[[#This Row],[Client_Sample_ID]]="","","100 knölar")</calculatedColumnFormula>
    </tableColumn>
    <tableColumn id="5" xr3:uid="{00000000-0010-0000-0000-000005000000}" name="Location" dataDxfId="2">
      <calculatedColumnFormula>IF(C2="","","10x10 knölar")</calculatedColumnFormula>
    </tableColumn>
    <tableColumn id="6" xr3:uid="{00000000-0010-0000-0000-000006000000}" name="Sample_Point"/>
    <tableColumn id="7" xr3:uid="{00000000-0010-0000-0000-000007000000}" name="Batch" dataDxfId="1">
      <calculatedColumnFormula>IF(Lista1[[#This Row],[Client_Sample_ID]]="","",IF(Kund!C20="","",Kund!C20))</calculatedColumnFormula>
    </tableColumn>
    <tableColumn id="8" xr3:uid="{00000000-0010-0000-0000-000008000000}" name="Matrix" dataDxfId="0">
      <calculatedColumnFormula>IF(Lista1[[#This Row],[Client_Sample_ID]]="","","Naveländar - Potatis")</calculatedColumnFormula>
    </tableColumn>
    <tableColumn id="9" xr3:uid="{00000000-0010-0000-0000-000009000000}" name="Date_Sampled"/>
    <tableColumn id="10" xr3:uid="{00000000-0010-0000-0000-00000A000000}" name="Sampler"/>
    <tableColumn id="11" xr3:uid="{00000000-0010-0000-0000-00000B000000}" name="Preserva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Intertek">
  <a:themeElements>
    <a:clrScheme name="Intertek colours">
      <a:dk1>
        <a:srgbClr val="130C0E"/>
      </a:dk1>
      <a:lt1>
        <a:sysClr val="window" lastClr="FFFFFF"/>
      </a:lt1>
      <a:dk2>
        <a:srgbClr val="474E54"/>
      </a:dk2>
      <a:lt2>
        <a:srgbClr val="FFFFFF"/>
      </a:lt2>
      <a:accent1>
        <a:srgbClr val="FFC700"/>
      </a:accent1>
      <a:accent2>
        <a:srgbClr val="21B6D7"/>
      </a:accent2>
      <a:accent3>
        <a:srgbClr val="90DAEB"/>
      </a:accent3>
      <a:accent4>
        <a:srgbClr val="130C0E"/>
      </a:accent4>
      <a:accent5>
        <a:srgbClr val="474E54"/>
      </a:accent5>
      <a:accent6>
        <a:srgbClr val="A3A6A9"/>
      </a:accent6>
      <a:hlink>
        <a:srgbClr val="000000"/>
      </a:hlink>
      <a:folHlink>
        <a:srgbClr val="474E5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albin@svenskraps.se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agritech.sweden@intertek.com" TargetMode="External"/><Relationship Id="rId1" Type="http://schemas.openxmlformats.org/officeDocument/2006/relationships/hyperlink" Target="https://www.intertek.com/WorkArea/DownloadAsset.aspx?id=37715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>
    <tabColor rgb="FFFF0000"/>
    <pageSetUpPr fitToPage="1"/>
  </sheetPr>
  <dimension ref="A1:K21"/>
  <sheetViews>
    <sheetView workbookViewId="0">
      <selection activeCell="A2" sqref="A2"/>
    </sheetView>
  </sheetViews>
  <sheetFormatPr defaultRowHeight="12.75" x14ac:dyDescent="0.2"/>
  <cols>
    <col min="1" max="1" width="12.7109375" customWidth="1"/>
    <col min="2" max="2" width="18.5703125" customWidth="1"/>
    <col min="3" max="3" width="22.7109375" customWidth="1"/>
    <col min="4" max="4" width="15" customWidth="1"/>
    <col min="5" max="5" width="13" customWidth="1"/>
    <col min="6" max="6" width="16.85546875" customWidth="1"/>
    <col min="7" max="7" width="11.85546875" customWidth="1"/>
    <col min="8" max="8" width="16.42578125" bestFit="1" customWidth="1"/>
    <col min="9" max="9" width="15.85546875" customWidth="1"/>
    <col min="10" max="10" width="16.28515625" bestFit="1" customWidth="1"/>
    <col min="11" max="11" width="14" customWidth="1"/>
  </cols>
  <sheetData>
    <row r="1" spans="1:11" x14ac:dyDescent="0.2">
      <c r="A1" s="4" t="s">
        <v>9</v>
      </c>
      <c r="B1" s="3" t="s">
        <v>10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0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ht="15" x14ac:dyDescent="0.25">
      <c r="A2" t="str">
        <f>IF(Lista1[[#This Row],[Client_Sample_ID]]="","",Kund!$C$50)</f>
        <v/>
      </c>
      <c r="B2" t="str">
        <f>IF(Lista1[[#This Row],[Client_Sample_ID]]="","",CONCATENATE(Lista1[[#This Row],[Lab_No]],"-",Kund!A20))</f>
        <v/>
      </c>
      <c r="C2" t="str">
        <f>IF(Kund!B20="","",Kund!B20)</f>
        <v/>
      </c>
      <c r="D2" s="19" t="str">
        <f>IF(Lista1[[#This Row],[Client_Sample_ID]]="","","100 knölar")</f>
        <v/>
      </c>
      <c r="E2" t="str">
        <f t="shared" ref="E2:E11" si="0">IF(C2="","","10x10 knölar")</f>
        <v/>
      </c>
      <c r="G2" t="str">
        <f>IF(Lista1[[#This Row],[Client_Sample_ID]]="","",IF(Kund!C20="","",Kund!C20))</f>
        <v/>
      </c>
      <c r="H2" t="str">
        <f>IF(Lista1[[#This Row],[Client_Sample_ID]]="","","Naveländar - Potatis")</f>
        <v/>
      </c>
    </row>
    <row r="3" spans="1:11" ht="15" x14ac:dyDescent="0.25">
      <c r="A3" t="str">
        <f>IF(Lista1[[#This Row],[Client_Sample_ID]]="","",Kund!$C$50)</f>
        <v/>
      </c>
      <c r="B3" t="str">
        <f>IF(Lista1[[#This Row],[Client_Sample_ID]]="","",CONCATENATE(Lista1[[#This Row],[Lab_No]],"-",Kund!A21))</f>
        <v/>
      </c>
      <c r="C3" t="str">
        <f>IF(Kund!B21="","",Kund!B21)</f>
        <v/>
      </c>
      <c r="D3" s="19" t="str">
        <f>IF(Lista1[[#This Row],[Client_Sample_ID]]="","","100 knölar")</f>
        <v/>
      </c>
      <c r="E3" t="str">
        <f t="shared" si="0"/>
        <v/>
      </c>
      <c r="G3" t="str">
        <f>IF(Lista1[[#This Row],[Client_Sample_ID]]="","",IF(Kund!C21="","",Kund!C21))</f>
        <v/>
      </c>
      <c r="H3" t="str">
        <f>IF(Lista1[[#This Row],[Client_Sample_ID]]="","","Naveländar - Potatis")</f>
        <v/>
      </c>
    </row>
    <row r="4" spans="1:11" ht="15" x14ac:dyDescent="0.25">
      <c r="A4" t="str">
        <f>IF(Lista1[[#This Row],[Client_Sample_ID]]="","",Kund!$C$50)</f>
        <v/>
      </c>
      <c r="B4" t="str">
        <f>IF(Lista1[[#This Row],[Client_Sample_ID]]="","",CONCATENATE(Lista1[[#This Row],[Lab_No]],"-",Kund!A22))</f>
        <v/>
      </c>
      <c r="C4" t="str">
        <f>IF(Kund!B22="","",Kund!B22)</f>
        <v/>
      </c>
      <c r="D4" s="19" t="str">
        <f>IF(Lista1[[#This Row],[Client_Sample_ID]]="","","100 knölar")</f>
        <v/>
      </c>
      <c r="E4" t="str">
        <f t="shared" si="0"/>
        <v/>
      </c>
      <c r="G4" t="str">
        <f>IF(Lista1[[#This Row],[Client_Sample_ID]]="","",IF(Kund!C22="","",Kund!C22))</f>
        <v/>
      </c>
      <c r="H4" t="str">
        <f>IF(Lista1[[#This Row],[Client_Sample_ID]]="","","Naveländar - Potatis")</f>
        <v/>
      </c>
    </row>
    <row r="5" spans="1:11" ht="15" x14ac:dyDescent="0.25">
      <c r="A5" t="str">
        <f>IF(Lista1[[#This Row],[Client_Sample_ID]]="","",Kund!$C$50)</f>
        <v/>
      </c>
      <c r="B5" t="str">
        <f>IF(Lista1[[#This Row],[Client_Sample_ID]]="","",CONCATENATE(Lista1[[#This Row],[Lab_No]],"-",Kund!A23))</f>
        <v/>
      </c>
      <c r="C5" t="str">
        <f>IF(Kund!B23="","",Kund!B23)</f>
        <v/>
      </c>
      <c r="D5" s="19" t="str">
        <f>IF(Lista1[[#This Row],[Client_Sample_ID]]="","","100 knölar")</f>
        <v/>
      </c>
      <c r="E5" t="str">
        <f t="shared" si="0"/>
        <v/>
      </c>
      <c r="G5" t="str">
        <f>IF(Lista1[[#This Row],[Client_Sample_ID]]="","",IF(Kund!C23="","",Kund!C23))</f>
        <v/>
      </c>
      <c r="H5" t="str">
        <f>IF(Lista1[[#This Row],[Client_Sample_ID]]="","","Naveländar - Potatis")</f>
        <v/>
      </c>
    </row>
    <row r="6" spans="1:11" ht="15" x14ac:dyDescent="0.25">
      <c r="A6" t="str">
        <f>IF(Lista1[[#This Row],[Client_Sample_ID]]="","",Kund!$C$50)</f>
        <v/>
      </c>
      <c r="B6" t="str">
        <f>IF(Lista1[[#This Row],[Client_Sample_ID]]="","",CONCATENATE(Lista1[[#This Row],[Lab_No]],"-",Kund!A24))</f>
        <v/>
      </c>
      <c r="C6" t="str">
        <f>IF(Kund!B24="","",Kund!B24)</f>
        <v/>
      </c>
      <c r="D6" s="19" t="str">
        <f>IF(Lista1[[#This Row],[Client_Sample_ID]]="","","100 knölar")</f>
        <v/>
      </c>
      <c r="E6" t="str">
        <f t="shared" si="0"/>
        <v/>
      </c>
      <c r="G6" t="str">
        <f>IF(Lista1[[#This Row],[Client_Sample_ID]]="","",IF(Kund!C24="","",Kund!C24))</f>
        <v/>
      </c>
      <c r="H6" t="str">
        <f>IF(Lista1[[#This Row],[Client_Sample_ID]]="","","Naveländar - Potatis")</f>
        <v/>
      </c>
    </row>
    <row r="7" spans="1:11" ht="15" x14ac:dyDescent="0.25">
      <c r="A7" t="str">
        <f>IF(Lista1[[#This Row],[Client_Sample_ID]]="","",Kund!$C$50)</f>
        <v/>
      </c>
      <c r="B7" t="str">
        <f>IF(Lista1[[#This Row],[Client_Sample_ID]]="","",CONCATENATE(Lista1[[#This Row],[Lab_No]],"-",Kund!A25))</f>
        <v/>
      </c>
      <c r="C7" t="str">
        <f>IF(Kund!B25="","",Kund!B25)</f>
        <v/>
      </c>
      <c r="D7" s="19" t="str">
        <f>IF(Lista1[[#This Row],[Client_Sample_ID]]="","","100 knölar")</f>
        <v/>
      </c>
      <c r="E7" t="str">
        <f t="shared" si="0"/>
        <v/>
      </c>
      <c r="G7" t="str">
        <f>IF(Lista1[[#This Row],[Client_Sample_ID]]="","",IF(Kund!C25="","",Kund!C25))</f>
        <v/>
      </c>
      <c r="H7" t="str">
        <f>IF(Lista1[[#This Row],[Client_Sample_ID]]="","","Naveländar - Potatis")</f>
        <v/>
      </c>
    </row>
    <row r="8" spans="1:11" ht="15" x14ac:dyDescent="0.25">
      <c r="A8" t="str">
        <f>IF(Lista1[[#This Row],[Client_Sample_ID]]="","",Kund!$C$50)</f>
        <v/>
      </c>
      <c r="B8" t="str">
        <f>IF(Lista1[[#This Row],[Client_Sample_ID]]="","",CONCATENATE(Lista1[[#This Row],[Lab_No]],"-",Kund!A26))</f>
        <v/>
      </c>
      <c r="C8" t="str">
        <f>IF(Kund!B26="","",Kund!B26)</f>
        <v/>
      </c>
      <c r="D8" s="19" t="str">
        <f>IF(Lista1[[#This Row],[Client_Sample_ID]]="","","100 knölar")</f>
        <v/>
      </c>
      <c r="E8" t="str">
        <f t="shared" si="0"/>
        <v/>
      </c>
      <c r="G8" t="str">
        <f>IF(Lista1[[#This Row],[Client_Sample_ID]]="","",IF(Kund!C26="","",Kund!C26))</f>
        <v/>
      </c>
      <c r="H8" t="str">
        <f>IF(Lista1[[#This Row],[Client_Sample_ID]]="","","Naveländar - Potatis")</f>
        <v/>
      </c>
    </row>
    <row r="9" spans="1:11" ht="15" x14ac:dyDescent="0.25">
      <c r="A9" t="str">
        <f>IF(Lista1[[#This Row],[Client_Sample_ID]]="","",Kund!$C$50)</f>
        <v/>
      </c>
      <c r="B9" t="str">
        <f>IF(Lista1[[#This Row],[Client_Sample_ID]]="","",CONCATENATE(Lista1[[#This Row],[Lab_No]],"-",Kund!A27))</f>
        <v/>
      </c>
      <c r="C9" t="str">
        <f>IF(Kund!B27="","",Kund!B27)</f>
        <v/>
      </c>
      <c r="D9" s="19" t="str">
        <f>IF(Lista1[[#This Row],[Client_Sample_ID]]="","","100 knölar")</f>
        <v/>
      </c>
      <c r="E9" t="str">
        <f t="shared" si="0"/>
        <v/>
      </c>
      <c r="G9" t="str">
        <f>IF(Lista1[[#This Row],[Client_Sample_ID]]="","",IF(Kund!C27="","",Kund!C27))</f>
        <v/>
      </c>
      <c r="H9" t="str">
        <f>IF(Lista1[[#This Row],[Client_Sample_ID]]="","","Naveländar - Potatis")</f>
        <v/>
      </c>
    </row>
    <row r="10" spans="1:11" ht="15" x14ac:dyDescent="0.25">
      <c r="A10" t="str">
        <f>IF(Lista1[[#This Row],[Client_Sample_ID]]="","",Kund!$C$50)</f>
        <v/>
      </c>
      <c r="B10" t="str">
        <f>IF(Lista1[[#This Row],[Client_Sample_ID]]="","",CONCATENATE(Lista1[[#This Row],[Lab_No]],"-",Kund!A28))</f>
        <v/>
      </c>
      <c r="C10" t="str">
        <f>IF(Kund!B28="","",Kund!B28)</f>
        <v/>
      </c>
      <c r="D10" s="19" t="str">
        <f>IF(Lista1[[#This Row],[Client_Sample_ID]]="","","100 knölar")</f>
        <v/>
      </c>
      <c r="E10" t="str">
        <f t="shared" si="0"/>
        <v/>
      </c>
      <c r="G10" t="str">
        <f>IF(Lista1[[#This Row],[Client_Sample_ID]]="","",IF(Kund!C28="","",Kund!C28))</f>
        <v/>
      </c>
      <c r="H10" t="str">
        <f>IF(Lista1[[#This Row],[Client_Sample_ID]]="","","Naveländar - Potatis")</f>
        <v/>
      </c>
    </row>
    <row r="11" spans="1:11" ht="15" x14ac:dyDescent="0.25">
      <c r="A11" t="str">
        <f>IF(Lista1[[#This Row],[Client_Sample_ID]]="","",Kund!$C$50)</f>
        <v/>
      </c>
      <c r="B11" t="str">
        <f>IF(Lista1[[#This Row],[Client_Sample_ID]]="","",CONCATENATE(Lista1[[#This Row],[Lab_No]],"-",Kund!A39))</f>
        <v/>
      </c>
      <c r="C11" t="str">
        <f>IF(Kund!B39="","",Kund!B39)</f>
        <v/>
      </c>
      <c r="D11" s="19" t="str">
        <f>IF(Lista1[[#This Row],[Client_Sample_ID]]="","","100 knölar")</f>
        <v/>
      </c>
      <c r="E11" t="str">
        <f t="shared" si="0"/>
        <v/>
      </c>
      <c r="G11" t="str">
        <f>IF(Lista1[[#This Row],[Client_Sample_ID]]="","",IF(Kund!C39="","",Kund!C39))</f>
        <v/>
      </c>
      <c r="H11" t="str">
        <f>IF(Lista1[[#This Row],[Client_Sample_ID]]="","","Naveländar - Potatis")</f>
        <v/>
      </c>
    </row>
    <row r="12" spans="1:11" ht="15" x14ac:dyDescent="0.25">
      <c r="A12" t="str">
        <f>IF(Lista1[[#This Row],[Client_Sample_ID]]="","",Kund!$C$50)</f>
        <v/>
      </c>
      <c r="B12" t="str">
        <f>IF(Lista1[[#This Row],[Client_Sample_ID]]="","",CONCATENATE(Lista1[[#This Row],[Lab_No]],"-",Kund!A30))</f>
        <v/>
      </c>
      <c r="C12" t="str">
        <f>IF(Kund!B30="","",Kund!B30)</f>
        <v/>
      </c>
      <c r="D12" s="19" t="str">
        <f>IF(Lista1[[#This Row],[Client_Sample_ID]]="","","100 knölar")</f>
        <v/>
      </c>
      <c r="E12" t="str">
        <f t="shared" ref="E12:E21" si="1">IF(C12="","","10x10 knölar")</f>
        <v/>
      </c>
      <c r="G12" t="str">
        <f>IF(Lista1[[#This Row],[Client_Sample_ID]]="","",IF(Kund!C30="","",Kund!C30))</f>
        <v/>
      </c>
      <c r="H12" t="str">
        <f>IF(Lista1[[#This Row],[Client_Sample_ID]]="","","Naveländar - Potatis")</f>
        <v/>
      </c>
    </row>
    <row r="13" spans="1:11" ht="15" x14ac:dyDescent="0.25">
      <c r="A13" t="str">
        <f>IF(Lista1[[#This Row],[Client_Sample_ID]]="","",Kund!$C$50)</f>
        <v/>
      </c>
      <c r="B13" t="str">
        <f>IF(Lista1[[#This Row],[Client_Sample_ID]]="","",CONCATENATE(Lista1[[#This Row],[Lab_No]],"-",Kund!A31))</f>
        <v/>
      </c>
      <c r="C13" t="str">
        <f>IF(Kund!B31="","",Kund!B31)</f>
        <v/>
      </c>
      <c r="D13" s="19" t="str">
        <f>IF(Lista1[[#This Row],[Client_Sample_ID]]="","","100 knölar")</f>
        <v/>
      </c>
      <c r="E13" t="str">
        <f t="shared" si="1"/>
        <v/>
      </c>
      <c r="G13" t="str">
        <f>IF(Lista1[[#This Row],[Client_Sample_ID]]="","",IF(Kund!C31="","",Kund!C31))</f>
        <v/>
      </c>
      <c r="H13" t="str">
        <f>IF(Lista1[[#This Row],[Client_Sample_ID]]="","","Naveländar - Potatis")</f>
        <v/>
      </c>
    </row>
    <row r="14" spans="1:11" ht="15" x14ac:dyDescent="0.25">
      <c r="A14" t="str">
        <f>IF(Lista1[[#This Row],[Client_Sample_ID]]="","",Kund!$C$50)</f>
        <v/>
      </c>
      <c r="B14" t="str">
        <f>IF(Lista1[[#This Row],[Client_Sample_ID]]="","",CONCATENATE(Lista1[[#This Row],[Lab_No]],"-",Kund!A32))</f>
        <v/>
      </c>
      <c r="C14" t="str">
        <f>IF(Kund!B32="","",Kund!B32)</f>
        <v/>
      </c>
      <c r="D14" s="19" t="str">
        <f>IF(Lista1[[#This Row],[Client_Sample_ID]]="","","100 knölar")</f>
        <v/>
      </c>
      <c r="E14" t="str">
        <f t="shared" si="1"/>
        <v/>
      </c>
      <c r="G14" t="str">
        <f>IF(Lista1[[#This Row],[Client_Sample_ID]]="","",IF(Kund!C32="","",Kund!C32))</f>
        <v/>
      </c>
      <c r="H14" t="str">
        <f>IF(Lista1[[#This Row],[Client_Sample_ID]]="","","Naveländar - Potatis")</f>
        <v/>
      </c>
    </row>
    <row r="15" spans="1:11" ht="15" x14ac:dyDescent="0.25">
      <c r="A15" t="str">
        <f>IF(Lista1[[#This Row],[Client_Sample_ID]]="","",Kund!$C$50)</f>
        <v/>
      </c>
      <c r="B15" t="str">
        <f>IF(Lista1[[#This Row],[Client_Sample_ID]]="","",CONCATENATE(Lista1[[#This Row],[Lab_No]],"-",Kund!A33))</f>
        <v/>
      </c>
      <c r="C15" t="str">
        <f>IF(Kund!B33="","",Kund!B33)</f>
        <v/>
      </c>
      <c r="D15" s="19" t="str">
        <f>IF(Lista1[[#This Row],[Client_Sample_ID]]="","","100 knölar")</f>
        <v/>
      </c>
      <c r="E15" t="str">
        <f t="shared" si="1"/>
        <v/>
      </c>
      <c r="G15" t="str">
        <f>IF(Lista1[[#This Row],[Client_Sample_ID]]="","",IF(Kund!C33="","",Kund!C33))</f>
        <v/>
      </c>
      <c r="H15" t="str">
        <f>IF(Lista1[[#This Row],[Client_Sample_ID]]="","","Naveländar - Potatis")</f>
        <v/>
      </c>
    </row>
    <row r="16" spans="1:11" ht="15" x14ac:dyDescent="0.25">
      <c r="A16" t="str">
        <f>IF(Lista1[[#This Row],[Client_Sample_ID]]="","",Kund!$C$50)</f>
        <v/>
      </c>
      <c r="B16" t="str">
        <f>IF(Lista1[[#This Row],[Client_Sample_ID]]="","",CONCATENATE(Lista1[[#This Row],[Lab_No]],"-",Kund!A34))</f>
        <v/>
      </c>
      <c r="C16" t="str">
        <f>IF(Kund!B34="","",Kund!B34)</f>
        <v/>
      </c>
      <c r="D16" s="19" t="str">
        <f>IF(Lista1[[#This Row],[Client_Sample_ID]]="","","100 knölar")</f>
        <v/>
      </c>
      <c r="E16" t="str">
        <f t="shared" si="1"/>
        <v/>
      </c>
      <c r="G16" t="str">
        <f>IF(Lista1[[#This Row],[Client_Sample_ID]]="","",IF(Kund!C34="","",Kund!C34))</f>
        <v/>
      </c>
      <c r="H16" t="str">
        <f>IF(Lista1[[#This Row],[Client_Sample_ID]]="","","Naveländar - Potatis")</f>
        <v/>
      </c>
    </row>
    <row r="17" spans="1:8" ht="15" x14ac:dyDescent="0.25">
      <c r="A17" t="str">
        <f>IF(Lista1[[#This Row],[Client_Sample_ID]]="","",Kund!$C$50)</f>
        <v/>
      </c>
      <c r="B17" t="str">
        <f>IF(Lista1[[#This Row],[Client_Sample_ID]]="","",CONCATENATE(Lista1[[#This Row],[Lab_No]],"-",Kund!A35))</f>
        <v/>
      </c>
      <c r="C17" t="str">
        <f>IF(Kund!B35="","",Kund!B35)</f>
        <v/>
      </c>
      <c r="D17" s="19" t="str">
        <f>IF(Lista1[[#This Row],[Client_Sample_ID]]="","","100 knölar")</f>
        <v/>
      </c>
      <c r="E17" t="str">
        <f t="shared" si="1"/>
        <v/>
      </c>
      <c r="G17" t="str">
        <f>IF(Lista1[[#This Row],[Client_Sample_ID]]="","",IF(Kund!C35="","",Kund!C35))</f>
        <v/>
      </c>
      <c r="H17" t="str">
        <f>IF(Lista1[[#This Row],[Client_Sample_ID]]="","","Naveländar - Potatis")</f>
        <v/>
      </c>
    </row>
    <row r="18" spans="1:8" ht="15" x14ac:dyDescent="0.25">
      <c r="A18" t="str">
        <f>IF(Lista1[[#This Row],[Client_Sample_ID]]="","",Kund!$C$50)</f>
        <v/>
      </c>
      <c r="B18" t="str">
        <f>IF(Lista1[[#This Row],[Client_Sample_ID]]="","",CONCATENATE(Lista1[[#This Row],[Lab_No]],"-",Kund!A36))</f>
        <v/>
      </c>
      <c r="C18" t="str">
        <f>IF(Kund!B36="","",Kund!B36)</f>
        <v/>
      </c>
      <c r="D18" s="19" t="str">
        <f>IF(Lista1[[#This Row],[Client_Sample_ID]]="","","100 knölar")</f>
        <v/>
      </c>
      <c r="E18" t="str">
        <f t="shared" si="1"/>
        <v/>
      </c>
      <c r="G18" t="str">
        <f>IF(Lista1[[#This Row],[Client_Sample_ID]]="","",IF(Kund!C36="","",Kund!C36))</f>
        <v/>
      </c>
      <c r="H18" t="str">
        <f>IF(Lista1[[#This Row],[Client_Sample_ID]]="","","Naveländar - Potatis")</f>
        <v/>
      </c>
    </row>
    <row r="19" spans="1:8" ht="15" x14ac:dyDescent="0.25">
      <c r="A19" t="str">
        <f>IF(Lista1[[#This Row],[Client_Sample_ID]]="","",Kund!$C$50)</f>
        <v/>
      </c>
      <c r="B19" t="str">
        <f>IF(Lista1[[#This Row],[Client_Sample_ID]]="","",CONCATENATE(Lista1[[#This Row],[Lab_No]],"-",Kund!A37))</f>
        <v/>
      </c>
      <c r="C19" t="str">
        <f>IF(Kund!B37="","",Kund!B37)</f>
        <v/>
      </c>
      <c r="D19" s="19" t="str">
        <f>IF(Lista1[[#This Row],[Client_Sample_ID]]="","","100 knölar")</f>
        <v/>
      </c>
      <c r="E19" t="str">
        <f t="shared" si="1"/>
        <v/>
      </c>
      <c r="G19" t="str">
        <f>IF(Lista1[[#This Row],[Client_Sample_ID]]="","",IF(Kund!C37="","",Kund!C37))</f>
        <v/>
      </c>
      <c r="H19" t="str">
        <f>IF(Lista1[[#This Row],[Client_Sample_ID]]="","","Naveländar - Potatis")</f>
        <v/>
      </c>
    </row>
    <row r="20" spans="1:8" x14ac:dyDescent="0.2">
      <c r="A20" t="str">
        <f>IF(Lista1[[#This Row],[Client_Sample_ID]]="","",Kund!$C$50)</f>
        <v/>
      </c>
      <c r="B20" t="str">
        <f>IF(Lista1[[#This Row],[Client_Sample_ID]]="","",CONCATENATE(Lista1[[#This Row],[Lab_No]],"-",Kund!A38))</f>
        <v/>
      </c>
      <c r="C20" t="str">
        <f>IF(Kund!B38="","",Kund!B38)</f>
        <v/>
      </c>
      <c r="D20" t="str">
        <f>IF(Lista1[[#This Row],[Client_Sample_ID]]="","","100 knölar")</f>
        <v/>
      </c>
      <c r="E20" t="str">
        <f t="shared" si="1"/>
        <v/>
      </c>
      <c r="G20" t="str">
        <f>IF(Lista1[[#This Row],[Client_Sample_ID]]="","",IF(Kund!C38="","",Kund!C38))</f>
        <v/>
      </c>
      <c r="H20" t="str">
        <f>IF(Lista1[[#This Row],[Client_Sample_ID]]="","","Naveländar - Potatis")</f>
        <v/>
      </c>
    </row>
    <row r="21" spans="1:8" x14ac:dyDescent="0.2">
      <c r="A21" t="str">
        <f>IF(Lista1[[#This Row],[Client_Sample_ID]]="","",Kund!$C$50)</f>
        <v/>
      </c>
      <c r="B21" t="str">
        <f>IF(Lista1[[#This Row],[Client_Sample_ID]]="","",CONCATENATE(Lista1[[#This Row],[Lab_No]],"-",Kund!A39))</f>
        <v/>
      </c>
      <c r="C21" t="str">
        <f>IF(Kund!B39="","",Kund!B39)</f>
        <v/>
      </c>
      <c r="D21" t="str">
        <f>IF(Lista1[[#This Row],[Client_Sample_ID]]="","","100 knölar")</f>
        <v/>
      </c>
      <c r="E21" t="str">
        <f t="shared" si="1"/>
        <v/>
      </c>
      <c r="G21" t="str">
        <f>IF(Lista1[[#This Row],[Client_Sample_ID]]="","",IF(Kund!C39="","",Kund!C39))</f>
        <v/>
      </c>
      <c r="H21" t="str">
        <f>IF(Lista1[[#This Row],[Client_Sample_ID]]="","","Naveländar - Potatis")</f>
        <v/>
      </c>
    </row>
  </sheetData>
  <phoneticPr fontId="5" type="noConversion"/>
  <pageMargins left="0.75" right="0.75" top="1" bottom="1" header="0.5" footer="0.5"/>
  <pageSetup paperSize="9" scale="76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pageSetUpPr fitToPage="1"/>
  </sheetPr>
  <dimension ref="A1:AU105"/>
  <sheetViews>
    <sheetView showGridLines="0" showRowColHeaders="0" tabSelected="1" zoomScaleNormal="100" workbookViewId="0">
      <selection activeCell="C7" sqref="C7"/>
    </sheetView>
  </sheetViews>
  <sheetFormatPr defaultColWidth="9.140625" defaultRowHeight="17.100000000000001" customHeight="1" x14ac:dyDescent="0.2"/>
  <cols>
    <col min="1" max="1" width="2.85546875" style="1" customWidth="1"/>
    <col min="2" max="2" width="20" style="1" customWidth="1"/>
    <col min="3" max="3" width="26.5703125" style="1" customWidth="1"/>
    <col min="4" max="5" width="9" style="1" customWidth="1"/>
    <col min="6" max="6" width="3.85546875" style="1" customWidth="1"/>
    <col min="7" max="11" width="6.5703125" style="1" customWidth="1"/>
    <col min="12" max="12" width="3.28515625" style="1" customWidth="1"/>
    <col min="13" max="28" width="9.140625" style="5"/>
    <col min="29" max="29" width="0" style="45" hidden="1" customWidth="1"/>
    <col min="30" max="47" width="9.140625" style="5"/>
    <col min="48" max="16384" width="9.140625" style="1"/>
  </cols>
  <sheetData>
    <row r="1" spans="1:29" ht="9.9499999999999993" customHeight="1" x14ac:dyDescent="0.2">
      <c r="A1" s="28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AC1" s="45" t="b">
        <v>1</v>
      </c>
    </row>
    <row r="2" spans="1:29" ht="17.100000000000001" customHeight="1" x14ac:dyDescent="0.2">
      <c r="A2" s="12"/>
      <c r="B2" s="94" t="s">
        <v>66</v>
      </c>
      <c r="C2" s="95"/>
      <c r="D2" s="95"/>
      <c r="E2" s="95"/>
      <c r="F2" s="95"/>
      <c r="G2" s="95"/>
      <c r="H2" s="95"/>
      <c r="I2" s="7"/>
      <c r="J2" s="7"/>
      <c r="K2" s="9"/>
      <c r="L2" s="13"/>
      <c r="AC2" s="45" t="b">
        <v>0</v>
      </c>
    </row>
    <row r="3" spans="1:29" ht="36" customHeight="1" x14ac:dyDescent="0.2">
      <c r="A3" s="12"/>
      <c r="B3" s="95"/>
      <c r="C3" s="95"/>
      <c r="D3" s="95"/>
      <c r="E3" s="95"/>
      <c r="F3" s="95"/>
      <c r="G3" s="95"/>
      <c r="H3" s="95"/>
      <c r="I3" s="7"/>
      <c r="J3" s="7"/>
      <c r="K3" s="9"/>
      <c r="L3" s="13"/>
      <c r="AC3" s="45" t="b">
        <v>1</v>
      </c>
    </row>
    <row r="4" spans="1:29" ht="17.100000000000001" customHeight="1" x14ac:dyDescent="0.2">
      <c r="A4" s="12"/>
      <c r="B4" s="106" t="s">
        <v>27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AC4" s="45" t="b">
        <v>0</v>
      </c>
    </row>
    <row r="5" spans="1:29" ht="17.100000000000001" customHeight="1" x14ac:dyDescent="0.2">
      <c r="A5" s="12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29" ht="17.100000000000001" customHeight="1" x14ac:dyDescent="0.2">
      <c r="A6" s="12"/>
      <c r="B6" s="105" t="s">
        <v>11</v>
      </c>
      <c r="C6" s="105"/>
      <c r="D6" s="105"/>
      <c r="E6" s="105"/>
      <c r="F6" s="105"/>
      <c r="G6" s="105"/>
      <c r="H6" s="105"/>
      <c r="I6" s="105"/>
      <c r="J6" s="105"/>
      <c r="K6" s="105"/>
      <c r="L6" s="14"/>
    </row>
    <row r="7" spans="1:29" ht="17.100000000000001" customHeight="1" x14ac:dyDescent="0.2">
      <c r="A7" s="12"/>
      <c r="B7" s="29" t="s">
        <v>12</v>
      </c>
      <c r="C7" s="63"/>
      <c r="D7" s="107" t="s">
        <v>19</v>
      </c>
      <c r="E7" s="108"/>
      <c r="F7" s="109"/>
      <c r="G7" s="96"/>
      <c r="H7" s="97"/>
      <c r="I7" s="97"/>
      <c r="J7" s="97"/>
      <c r="K7" s="98"/>
      <c r="L7" s="14"/>
    </row>
    <row r="8" spans="1:29" ht="17.100000000000001" customHeight="1" x14ac:dyDescent="0.2">
      <c r="A8" s="12"/>
      <c r="B8" s="30" t="s">
        <v>13</v>
      </c>
      <c r="C8" s="64"/>
      <c r="D8" s="110" t="s">
        <v>14</v>
      </c>
      <c r="E8" s="111"/>
      <c r="F8" s="112"/>
      <c r="G8" s="99"/>
      <c r="H8" s="100"/>
      <c r="I8" s="100"/>
      <c r="J8" s="100"/>
      <c r="K8" s="101"/>
      <c r="L8" s="14"/>
    </row>
    <row r="9" spans="1:29" ht="17.100000000000001" customHeight="1" x14ac:dyDescent="0.2">
      <c r="A9" s="12"/>
      <c r="B9" s="31" t="s">
        <v>15</v>
      </c>
      <c r="C9" s="64"/>
      <c r="D9" s="110" t="s">
        <v>16</v>
      </c>
      <c r="E9" s="111"/>
      <c r="F9" s="112"/>
      <c r="G9" s="102"/>
      <c r="H9" s="103"/>
      <c r="I9" s="103"/>
      <c r="J9" s="103"/>
      <c r="K9" s="104"/>
      <c r="L9" s="14"/>
    </row>
    <row r="10" spans="1:29" ht="17.100000000000001" customHeight="1" x14ac:dyDescent="0.2">
      <c r="A10" s="12"/>
      <c r="B10" s="31" t="s">
        <v>17</v>
      </c>
      <c r="C10" s="64"/>
      <c r="D10" s="110" t="s">
        <v>25</v>
      </c>
      <c r="E10" s="111"/>
      <c r="F10" s="112"/>
      <c r="G10" s="102"/>
      <c r="H10" s="103"/>
      <c r="I10" s="103"/>
      <c r="J10" s="103"/>
      <c r="K10" s="104"/>
      <c r="L10" s="14"/>
    </row>
    <row r="11" spans="1:29" ht="17.100000000000001" customHeight="1" x14ac:dyDescent="0.35">
      <c r="A11" s="12"/>
      <c r="B11" s="32" t="s">
        <v>18</v>
      </c>
      <c r="C11" s="64"/>
      <c r="D11" s="123"/>
      <c r="E11" s="124"/>
      <c r="F11" s="125"/>
      <c r="G11" s="128"/>
      <c r="H11" s="129"/>
      <c r="I11" s="129"/>
      <c r="J11" s="129"/>
      <c r="K11" s="130"/>
      <c r="L11" s="18"/>
    </row>
    <row r="12" spans="1:29" ht="17.100000000000001" customHeight="1" x14ac:dyDescent="0.25">
      <c r="A12" s="12"/>
      <c r="B12" s="131" t="s">
        <v>26</v>
      </c>
      <c r="C12" s="102"/>
      <c r="D12" s="133"/>
      <c r="E12" s="133"/>
      <c r="F12" s="133"/>
      <c r="G12" s="103"/>
      <c r="H12" s="103"/>
      <c r="I12" s="103"/>
      <c r="J12" s="103"/>
      <c r="K12" s="104"/>
      <c r="L12" s="15"/>
    </row>
    <row r="13" spans="1:29" ht="17.100000000000001" customHeight="1" x14ac:dyDescent="0.2">
      <c r="A13" s="12"/>
      <c r="B13" s="132"/>
      <c r="C13" s="134"/>
      <c r="D13" s="135"/>
      <c r="E13" s="135"/>
      <c r="F13" s="135"/>
      <c r="G13" s="135"/>
      <c r="H13" s="135"/>
      <c r="I13" s="135"/>
      <c r="J13" s="135"/>
      <c r="K13" s="136"/>
      <c r="L13" s="14"/>
    </row>
    <row r="14" spans="1:29" ht="17.100000000000001" customHeight="1" x14ac:dyDescent="0.2">
      <c r="A14" s="12"/>
      <c r="B14" s="126" t="s">
        <v>32</v>
      </c>
      <c r="C14" s="127"/>
      <c r="D14" s="127"/>
      <c r="E14" s="127"/>
      <c r="F14" s="127"/>
      <c r="G14" s="127"/>
      <c r="H14" s="127"/>
      <c r="I14" s="127"/>
      <c r="J14" s="6"/>
      <c r="K14" s="8"/>
      <c r="L14" s="14"/>
    </row>
    <row r="15" spans="1:29" ht="5.25" customHeight="1" x14ac:dyDescent="0.2">
      <c r="A15" s="12"/>
      <c r="B15" s="83"/>
      <c r="C15" s="84"/>
      <c r="D15" s="84"/>
      <c r="E15" s="84"/>
      <c r="F15" s="84"/>
      <c r="G15" s="84"/>
      <c r="H15" s="84"/>
      <c r="I15" s="84"/>
      <c r="J15" s="7"/>
      <c r="K15" s="9"/>
      <c r="L15" s="14"/>
    </row>
    <row r="16" spans="1:29" ht="17.100000000000001" customHeight="1" x14ac:dyDescent="0.25">
      <c r="A16" s="12"/>
      <c r="D16" s="113" t="s">
        <v>55</v>
      </c>
      <c r="E16" s="113"/>
      <c r="F16" s="113"/>
      <c r="H16" s="7"/>
      <c r="I16" s="7"/>
      <c r="J16" s="7"/>
      <c r="K16" s="9"/>
      <c r="L16" s="14"/>
    </row>
    <row r="17" spans="1:12" ht="13.5" customHeight="1" x14ac:dyDescent="0.25">
      <c r="A17" s="12"/>
      <c r="D17" s="85" t="s">
        <v>64</v>
      </c>
      <c r="E17" s="85" t="s">
        <v>65</v>
      </c>
      <c r="F17" s="70"/>
      <c r="H17" s="7"/>
      <c r="I17" s="7"/>
      <c r="J17" s="7"/>
      <c r="K17" s="9"/>
      <c r="L17" s="14"/>
    </row>
    <row r="18" spans="1:12" ht="17.25" x14ac:dyDescent="0.25">
      <c r="A18" s="12"/>
      <c r="B18" s="70" t="s">
        <v>46</v>
      </c>
      <c r="C18" s="70" t="s">
        <v>31</v>
      </c>
      <c r="D18" s="71" t="s">
        <v>51</v>
      </c>
      <c r="E18" s="72" t="s">
        <v>67</v>
      </c>
      <c r="G18" s="70"/>
      <c r="H18" s="70" t="s">
        <v>21</v>
      </c>
      <c r="I18" s="34"/>
      <c r="J18" s="33"/>
      <c r="K18" s="35"/>
      <c r="L18" s="15"/>
    </row>
    <row r="19" spans="1:12" ht="17.100000000000001" customHeight="1" x14ac:dyDescent="0.2">
      <c r="A19" s="36"/>
      <c r="B19" s="79" t="s">
        <v>57</v>
      </c>
      <c r="C19" s="80" t="s">
        <v>73</v>
      </c>
      <c r="D19" s="81" t="s">
        <v>58</v>
      </c>
      <c r="E19" s="82"/>
      <c r="F19" s="114" t="s">
        <v>59</v>
      </c>
      <c r="G19" s="115"/>
      <c r="H19" s="115"/>
      <c r="I19" s="115"/>
      <c r="J19" s="115"/>
      <c r="K19" s="116"/>
      <c r="L19" s="14"/>
    </row>
    <row r="20" spans="1:12" ht="17.100000000000001" customHeight="1" x14ac:dyDescent="0.2">
      <c r="A20" s="36" t="s">
        <v>33</v>
      </c>
      <c r="B20" s="26"/>
      <c r="C20" s="65"/>
      <c r="D20" s="73"/>
      <c r="E20" s="67"/>
      <c r="F20" s="117"/>
      <c r="G20" s="118"/>
      <c r="H20" s="118"/>
      <c r="I20" s="118"/>
      <c r="J20" s="118"/>
      <c r="K20" s="119"/>
      <c r="L20" s="14"/>
    </row>
    <row r="21" spans="1:12" ht="17.100000000000001" customHeight="1" x14ac:dyDescent="0.2">
      <c r="A21" s="36" t="s">
        <v>34</v>
      </c>
      <c r="B21" s="26"/>
      <c r="C21" s="65"/>
      <c r="D21" s="73"/>
      <c r="E21" s="67"/>
      <c r="F21" s="120"/>
      <c r="G21" s="121"/>
      <c r="H21" s="121"/>
      <c r="I21" s="121"/>
      <c r="J21" s="121"/>
      <c r="K21" s="122"/>
      <c r="L21" s="14"/>
    </row>
    <row r="22" spans="1:12" ht="17.100000000000001" customHeight="1" x14ac:dyDescent="0.2">
      <c r="A22" s="36" t="s">
        <v>35</v>
      </c>
      <c r="B22" s="26"/>
      <c r="C22" s="65"/>
      <c r="D22" s="73"/>
      <c r="E22" s="67"/>
      <c r="F22" s="120"/>
      <c r="G22" s="121"/>
      <c r="H22" s="121"/>
      <c r="I22" s="121"/>
      <c r="J22" s="121"/>
      <c r="K22" s="122"/>
      <c r="L22" s="14"/>
    </row>
    <row r="23" spans="1:12" ht="17.100000000000001" customHeight="1" x14ac:dyDescent="0.2">
      <c r="A23" s="36" t="s">
        <v>36</v>
      </c>
      <c r="B23" s="26"/>
      <c r="C23" s="65"/>
      <c r="D23" s="73"/>
      <c r="E23" s="67"/>
      <c r="F23" s="120"/>
      <c r="G23" s="121"/>
      <c r="H23" s="121"/>
      <c r="I23" s="121"/>
      <c r="J23" s="121"/>
      <c r="K23" s="122"/>
      <c r="L23" s="14"/>
    </row>
    <row r="24" spans="1:12" ht="17.100000000000001" customHeight="1" x14ac:dyDescent="0.2">
      <c r="A24" s="36" t="s">
        <v>37</v>
      </c>
      <c r="B24" s="26"/>
      <c r="C24" s="65"/>
      <c r="D24" s="73"/>
      <c r="E24" s="67"/>
      <c r="F24" s="120"/>
      <c r="G24" s="121"/>
      <c r="H24" s="121"/>
      <c r="I24" s="121"/>
      <c r="J24" s="121"/>
      <c r="K24" s="122"/>
      <c r="L24" s="13"/>
    </row>
    <row r="25" spans="1:12" ht="17.100000000000001" customHeight="1" x14ac:dyDescent="0.2">
      <c r="A25" s="36" t="s">
        <v>38</v>
      </c>
      <c r="B25" s="26"/>
      <c r="C25" s="65"/>
      <c r="D25" s="73"/>
      <c r="E25" s="67"/>
      <c r="F25" s="120"/>
      <c r="G25" s="121"/>
      <c r="H25" s="121"/>
      <c r="I25" s="121"/>
      <c r="J25" s="121"/>
      <c r="K25" s="122"/>
      <c r="L25" s="13"/>
    </row>
    <row r="26" spans="1:12" ht="17.100000000000001" customHeight="1" x14ac:dyDescent="0.2">
      <c r="A26" s="36" t="s">
        <v>39</v>
      </c>
      <c r="B26" s="26"/>
      <c r="C26" s="65"/>
      <c r="D26" s="73"/>
      <c r="E26" s="67"/>
      <c r="F26" s="120"/>
      <c r="G26" s="121"/>
      <c r="H26" s="121"/>
      <c r="I26" s="121"/>
      <c r="J26" s="121"/>
      <c r="K26" s="122"/>
      <c r="L26" s="13"/>
    </row>
    <row r="27" spans="1:12" ht="17.100000000000001" customHeight="1" x14ac:dyDescent="0.2">
      <c r="A27" s="36" t="s">
        <v>40</v>
      </c>
      <c r="B27" s="26"/>
      <c r="C27" s="65"/>
      <c r="D27" s="73"/>
      <c r="E27" s="67"/>
      <c r="F27" s="120"/>
      <c r="G27" s="121"/>
      <c r="H27" s="121"/>
      <c r="I27" s="121"/>
      <c r="J27" s="121"/>
      <c r="K27" s="122"/>
      <c r="L27" s="13"/>
    </row>
    <row r="28" spans="1:12" ht="17.100000000000001" customHeight="1" x14ac:dyDescent="0.2">
      <c r="A28" s="36" t="s">
        <v>41</v>
      </c>
      <c r="B28" s="26"/>
      <c r="C28" s="65"/>
      <c r="D28" s="73"/>
      <c r="E28" s="67"/>
      <c r="F28" s="120"/>
      <c r="G28" s="121"/>
      <c r="H28" s="121"/>
      <c r="I28" s="121"/>
      <c r="J28" s="121"/>
      <c r="K28" s="122"/>
      <c r="L28" s="13"/>
    </row>
    <row r="29" spans="1:12" ht="17.100000000000001" customHeight="1" x14ac:dyDescent="0.2">
      <c r="A29" s="36" t="s">
        <v>42</v>
      </c>
      <c r="B29" s="75"/>
      <c r="C29" s="76"/>
      <c r="D29" s="77"/>
      <c r="E29" s="78"/>
      <c r="F29" s="120"/>
      <c r="G29" s="121"/>
      <c r="H29" s="121"/>
      <c r="I29" s="121"/>
      <c r="J29" s="121"/>
      <c r="K29" s="122"/>
      <c r="L29" s="13"/>
    </row>
    <row r="30" spans="1:12" ht="17.100000000000001" customHeight="1" x14ac:dyDescent="0.2">
      <c r="A30" s="36" t="s">
        <v>43</v>
      </c>
      <c r="B30" s="75"/>
      <c r="C30" s="76"/>
      <c r="D30" s="77"/>
      <c r="E30" s="78"/>
      <c r="F30" s="69"/>
      <c r="G30" s="61"/>
      <c r="H30" s="61"/>
      <c r="I30" s="61"/>
      <c r="J30" s="61"/>
      <c r="K30" s="86"/>
      <c r="L30" s="13"/>
    </row>
    <row r="31" spans="1:12" ht="17.100000000000001" customHeight="1" x14ac:dyDescent="0.2">
      <c r="A31" s="36" t="s">
        <v>44</v>
      </c>
      <c r="B31" s="75"/>
      <c r="C31" s="76"/>
      <c r="D31" s="77"/>
      <c r="E31" s="78"/>
      <c r="F31" s="69"/>
      <c r="G31" s="61"/>
      <c r="H31" s="61"/>
      <c r="I31" s="61"/>
      <c r="J31" s="61"/>
      <c r="K31" s="86"/>
      <c r="L31" s="13"/>
    </row>
    <row r="32" spans="1:12" ht="17.100000000000001" customHeight="1" x14ac:dyDescent="0.2">
      <c r="A32" s="36" t="s">
        <v>60</v>
      </c>
      <c r="B32" s="75"/>
      <c r="C32" s="76"/>
      <c r="D32" s="77"/>
      <c r="E32" s="78"/>
      <c r="F32" s="69"/>
      <c r="G32" s="61"/>
      <c r="H32" s="61"/>
      <c r="I32" s="61"/>
      <c r="J32" s="61"/>
      <c r="K32" s="86"/>
      <c r="L32" s="13"/>
    </row>
    <row r="33" spans="1:12" ht="17.100000000000001" customHeight="1" x14ac:dyDescent="0.2">
      <c r="A33" s="36" t="s">
        <v>61</v>
      </c>
      <c r="B33" s="75"/>
      <c r="C33" s="76"/>
      <c r="D33" s="77"/>
      <c r="E33" s="78"/>
      <c r="F33" s="69"/>
      <c r="G33" s="61"/>
      <c r="H33" s="61"/>
      <c r="I33" s="61"/>
      <c r="J33" s="61"/>
      <c r="K33" s="86"/>
      <c r="L33" s="13"/>
    </row>
    <row r="34" spans="1:12" ht="17.100000000000001" customHeight="1" x14ac:dyDescent="0.2">
      <c r="A34" s="36" t="s">
        <v>62</v>
      </c>
      <c r="B34" s="75"/>
      <c r="C34" s="76"/>
      <c r="D34" s="77"/>
      <c r="E34" s="78"/>
      <c r="F34" s="69"/>
      <c r="G34" s="61"/>
      <c r="H34" s="61"/>
      <c r="I34" s="61"/>
      <c r="J34" s="61"/>
      <c r="K34" s="86"/>
      <c r="L34" s="13"/>
    </row>
    <row r="35" spans="1:12" ht="17.100000000000001" customHeight="1" x14ac:dyDescent="0.2">
      <c r="A35" s="36" t="s">
        <v>63</v>
      </c>
      <c r="B35" s="75"/>
      <c r="C35" s="76"/>
      <c r="D35" s="77"/>
      <c r="E35" s="78"/>
      <c r="F35" s="69"/>
      <c r="G35" s="61"/>
      <c r="H35" s="61"/>
      <c r="I35" s="61"/>
      <c r="J35" s="61"/>
      <c r="K35" s="86"/>
      <c r="L35" s="13"/>
    </row>
    <row r="36" spans="1:12" ht="17.100000000000001" customHeight="1" x14ac:dyDescent="0.2">
      <c r="A36" s="36" t="s">
        <v>68</v>
      </c>
      <c r="B36" s="75"/>
      <c r="C36" s="76"/>
      <c r="D36" s="77"/>
      <c r="E36" s="78"/>
      <c r="F36" s="69"/>
      <c r="G36" s="61"/>
      <c r="H36" s="61"/>
      <c r="I36" s="61"/>
      <c r="J36" s="61"/>
      <c r="K36" s="86"/>
      <c r="L36" s="13"/>
    </row>
    <row r="37" spans="1:12" ht="17.100000000000001" customHeight="1" x14ac:dyDescent="0.2">
      <c r="A37" s="36" t="s">
        <v>69</v>
      </c>
      <c r="B37" s="75"/>
      <c r="C37" s="76"/>
      <c r="D37" s="77"/>
      <c r="E37" s="78"/>
      <c r="F37" s="69"/>
      <c r="G37" s="61"/>
      <c r="H37" s="61"/>
      <c r="I37" s="61"/>
      <c r="J37" s="61"/>
      <c r="K37" s="86"/>
      <c r="L37" s="13"/>
    </row>
    <row r="38" spans="1:12" ht="17.100000000000001" customHeight="1" x14ac:dyDescent="0.2">
      <c r="A38" s="36" t="s">
        <v>70</v>
      </c>
      <c r="B38" s="75"/>
      <c r="C38" s="76"/>
      <c r="D38" s="77"/>
      <c r="E38" s="78"/>
      <c r="F38" s="69"/>
      <c r="G38" s="61"/>
      <c r="H38" s="61"/>
      <c r="I38" s="61"/>
      <c r="J38" s="61"/>
      <c r="K38" s="86"/>
      <c r="L38" s="13"/>
    </row>
    <row r="39" spans="1:12" ht="17.100000000000001" customHeight="1" x14ac:dyDescent="0.2">
      <c r="A39" s="36" t="s">
        <v>71</v>
      </c>
      <c r="B39" s="27"/>
      <c r="C39" s="66"/>
      <c r="D39" s="74"/>
      <c r="E39" s="68"/>
      <c r="F39" s="137"/>
      <c r="G39" s="138"/>
      <c r="H39" s="138"/>
      <c r="I39" s="138"/>
      <c r="J39" s="138"/>
      <c r="K39" s="139"/>
      <c r="L39" s="13"/>
    </row>
    <row r="40" spans="1:12" ht="17.100000000000001" customHeight="1" x14ac:dyDescent="0.2">
      <c r="A40" s="12"/>
      <c r="B40" s="46" t="s">
        <v>54</v>
      </c>
      <c r="C40" s="7"/>
      <c r="D40" s="20"/>
      <c r="E40" s="20"/>
      <c r="F40" s="20"/>
      <c r="G40" s="20"/>
      <c r="H40" s="20"/>
      <c r="I40" s="20"/>
      <c r="J40" s="20"/>
      <c r="K40" s="20"/>
      <c r="L40" s="22"/>
    </row>
    <row r="41" spans="1:12" ht="17.100000000000001" customHeight="1" x14ac:dyDescent="0.2">
      <c r="A41" s="37"/>
      <c r="B41" s="38" t="s">
        <v>53</v>
      </c>
      <c r="C41" s="38"/>
      <c r="D41" s="38"/>
      <c r="E41" s="38"/>
      <c r="F41" s="38"/>
      <c r="G41" s="38"/>
      <c r="H41" s="38"/>
      <c r="I41" s="38"/>
      <c r="J41" s="38"/>
      <c r="K41" s="38"/>
      <c r="L41" s="22"/>
    </row>
    <row r="42" spans="1:12" ht="17.100000000000001" customHeight="1" x14ac:dyDescent="0.2">
      <c r="A42" s="37"/>
      <c r="B42" s="38" t="s">
        <v>45</v>
      </c>
      <c r="C42" s="38"/>
      <c r="D42" s="38"/>
      <c r="E42" s="38"/>
      <c r="F42" s="38"/>
      <c r="G42" s="38"/>
      <c r="H42" s="38"/>
      <c r="I42" s="38"/>
      <c r="J42" s="38"/>
      <c r="K42" s="38"/>
      <c r="L42" s="23"/>
    </row>
    <row r="43" spans="1:12" ht="17.100000000000001" customHeight="1" x14ac:dyDescent="0.2">
      <c r="A43" s="37"/>
      <c r="B43" s="38" t="s">
        <v>56</v>
      </c>
      <c r="C43" s="38"/>
      <c r="D43" s="38"/>
      <c r="E43" s="38"/>
      <c r="F43" s="38"/>
      <c r="G43" s="38"/>
      <c r="H43" s="38"/>
      <c r="I43" s="38"/>
      <c r="J43" s="38"/>
      <c r="K43" s="38"/>
      <c r="L43" s="23"/>
    </row>
    <row r="44" spans="1:12" ht="17.100000000000001" customHeight="1" x14ac:dyDescent="0.2">
      <c r="A44" s="37"/>
      <c r="B44" s="38" t="s">
        <v>72</v>
      </c>
      <c r="C44" s="38"/>
      <c r="D44" s="38"/>
      <c r="E44" s="38"/>
      <c r="F44" s="38"/>
      <c r="G44" s="38"/>
      <c r="H44" s="38"/>
      <c r="I44" s="38"/>
      <c r="J44" s="38"/>
      <c r="K44" s="38"/>
      <c r="L44" s="16"/>
    </row>
    <row r="45" spans="1:12" ht="17.100000000000001" customHeight="1" x14ac:dyDescent="0.2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16"/>
    </row>
    <row r="46" spans="1:12" ht="17.100000000000001" customHeight="1" x14ac:dyDescent="0.2">
      <c r="A46" s="37"/>
      <c r="B46" s="24" t="s">
        <v>77</v>
      </c>
      <c r="C46" s="20"/>
      <c r="D46" s="20"/>
      <c r="E46" s="20"/>
      <c r="F46" s="20"/>
      <c r="G46" s="20"/>
      <c r="H46" s="20"/>
      <c r="I46" s="20"/>
      <c r="J46" s="20"/>
      <c r="K46" s="38"/>
      <c r="L46" s="16"/>
    </row>
    <row r="47" spans="1:12" ht="17.100000000000001" customHeight="1" x14ac:dyDescent="0.2">
      <c r="A47" s="37"/>
      <c r="B47" s="20" t="s">
        <v>50</v>
      </c>
      <c r="D47" s="62" t="s">
        <v>52</v>
      </c>
      <c r="E47" s="20"/>
      <c r="F47" s="20"/>
      <c r="H47" s="20"/>
      <c r="I47" s="25" t="s">
        <v>49</v>
      </c>
      <c r="J47" s="20"/>
      <c r="K47" s="38"/>
      <c r="L47" s="16"/>
    </row>
    <row r="48" spans="1:12" ht="17.100000000000001" customHeight="1" x14ac:dyDescent="0.2">
      <c r="A48" s="37"/>
      <c r="B48" s="39" t="s">
        <v>28</v>
      </c>
      <c r="C48" s="25"/>
      <c r="D48" s="20"/>
      <c r="E48" s="20"/>
      <c r="F48" s="20"/>
      <c r="G48" s="21"/>
      <c r="H48" s="20"/>
      <c r="I48" s="20"/>
      <c r="J48" s="20"/>
      <c r="K48" s="38"/>
      <c r="L48" s="13"/>
    </row>
    <row r="49" spans="1:12" ht="17.100000000000001" customHeight="1" x14ac:dyDescent="0.2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13"/>
    </row>
    <row r="50" spans="1:12" ht="17.100000000000001" customHeight="1" x14ac:dyDescent="0.2">
      <c r="A50" s="37"/>
      <c r="B50" s="47" t="s">
        <v>30</v>
      </c>
      <c r="C50" s="48" t="s">
        <v>47</v>
      </c>
      <c r="D50" s="38"/>
      <c r="E50" s="38"/>
      <c r="F50" s="38"/>
      <c r="G50" s="38"/>
      <c r="H50" s="38"/>
      <c r="I50" s="38"/>
      <c r="J50" s="38"/>
      <c r="K50" s="38"/>
      <c r="L50" s="13"/>
    </row>
    <row r="51" spans="1:12" ht="17.100000000000001" customHeight="1" x14ac:dyDescent="0.2">
      <c r="A51" s="12"/>
      <c r="B51" s="56"/>
      <c r="C51" s="57"/>
      <c r="D51" s="58"/>
      <c r="E51" s="58"/>
      <c r="F51" s="58"/>
      <c r="G51" s="56"/>
      <c r="H51" s="56"/>
      <c r="I51" s="59"/>
      <c r="J51" s="59"/>
      <c r="K51" s="60"/>
      <c r="L51" s="40"/>
    </row>
    <row r="52" spans="1:12" ht="17.100000000000001" customHeight="1" x14ac:dyDescent="0.2">
      <c r="A52" s="12"/>
      <c r="B52" s="49"/>
      <c r="C52" s="50" t="s">
        <v>22</v>
      </c>
      <c r="D52" s="51"/>
      <c r="E52" s="51"/>
      <c r="F52" s="51"/>
      <c r="G52" s="49"/>
      <c r="H52" s="49"/>
      <c r="I52" s="52"/>
      <c r="J52" s="52"/>
      <c r="K52" s="53" t="s">
        <v>23</v>
      </c>
      <c r="L52" s="41"/>
    </row>
    <row r="53" spans="1:12" ht="17.100000000000001" customHeight="1" x14ac:dyDescent="0.2">
      <c r="A53" s="12"/>
      <c r="B53" s="41"/>
      <c r="C53" s="42" t="s">
        <v>20</v>
      </c>
      <c r="D53" s="41"/>
      <c r="E53" s="41"/>
      <c r="F53" s="41"/>
      <c r="G53" s="41"/>
      <c r="H53" s="41"/>
      <c r="I53" s="10"/>
      <c r="J53" s="41"/>
      <c r="K53" s="17" t="s">
        <v>24</v>
      </c>
      <c r="L53" s="11"/>
    </row>
    <row r="54" spans="1:12" ht="17.100000000000001" customHeight="1" x14ac:dyDescent="0.2">
      <c r="A54" s="41"/>
      <c r="B54" s="28"/>
      <c r="C54" s="42" t="s">
        <v>29</v>
      </c>
      <c r="D54" s="41"/>
      <c r="E54" s="41"/>
      <c r="F54" s="41"/>
      <c r="G54" s="41"/>
      <c r="H54" s="41"/>
      <c r="I54" s="11"/>
      <c r="J54" s="11"/>
      <c r="K54" s="43" t="s">
        <v>48</v>
      </c>
      <c r="L54" s="41"/>
    </row>
    <row r="55" spans="1:12" ht="14.25" customHeight="1" x14ac:dyDescent="0.2">
      <c r="A55" s="44"/>
      <c r="B55" s="41" t="s">
        <v>78</v>
      </c>
      <c r="C55" s="93"/>
      <c r="D55" s="54"/>
      <c r="E55" s="54"/>
      <c r="F55" s="54"/>
      <c r="G55" s="55"/>
      <c r="H55" s="55"/>
      <c r="I55" s="41"/>
      <c r="J55" s="41"/>
      <c r="K55" s="36"/>
      <c r="L55" s="44"/>
    </row>
    <row r="56" spans="1:12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4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7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7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7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7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7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7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7.100000000000001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29" ht="17.100000000000001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29" ht="17.100000000000001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29" ht="17.100000000000001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29" ht="17.100000000000001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29" ht="17.100000000000001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29" ht="17.100000000000001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29" s="5" customFormat="1" ht="17.100000000000001" customHeight="1" x14ac:dyDescent="0.2">
      <c r="AC71" s="45"/>
    </row>
    <row r="72" spans="1:29" s="5" customFormat="1" ht="17.100000000000001" customHeight="1" x14ac:dyDescent="0.2">
      <c r="AC72" s="45"/>
    </row>
    <row r="73" spans="1:29" s="5" customFormat="1" ht="17.100000000000001" customHeight="1" x14ac:dyDescent="0.2">
      <c r="AC73" s="45"/>
    </row>
    <row r="74" spans="1:29" s="5" customFormat="1" ht="17.100000000000001" customHeight="1" x14ac:dyDescent="0.2">
      <c r="AC74" s="45"/>
    </row>
    <row r="75" spans="1:29" s="5" customFormat="1" ht="17.100000000000001" customHeight="1" x14ac:dyDescent="0.2">
      <c r="AC75" s="45"/>
    </row>
    <row r="76" spans="1:29" s="5" customFormat="1" ht="17.100000000000001" customHeight="1" x14ac:dyDescent="0.2">
      <c r="AC76" s="45"/>
    </row>
    <row r="77" spans="1:29" s="5" customFormat="1" ht="17.100000000000001" customHeight="1" x14ac:dyDescent="0.2">
      <c r="AC77" s="45"/>
    </row>
    <row r="78" spans="1:29" s="5" customFormat="1" ht="17.100000000000001" customHeight="1" x14ac:dyDescent="0.2">
      <c r="AC78" s="45"/>
    </row>
    <row r="79" spans="1:29" s="5" customFormat="1" ht="17.100000000000001" customHeight="1" x14ac:dyDescent="0.2">
      <c r="AC79" s="45"/>
    </row>
    <row r="80" spans="1:29" s="5" customFormat="1" ht="17.100000000000001" customHeight="1" x14ac:dyDescent="0.2">
      <c r="AC80" s="45"/>
    </row>
    <row r="81" spans="29:29" s="5" customFormat="1" ht="17.100000000000001" customHeight="1" x14ac:dyDescent="0.2">
      <c r="AC81" s="45"/>
    </row>
    <row r="82" spans="29:29" s="5" customFormat="1" ht="17.100000000000001" customHeight="1" x14ac:dyDescent="0.2">
      <c r="AC82" s="45"/>
    </row>
    <row r="83" spans="29:29" s="5" customFormat="1" ht="17.100000000000001" customHeight="1" x14ac:dyDescent="0.2">
      <c r="AC83" s="45"/>
    </row>
    <row r="84" spans="29:29" s="5" customFormat="1" ht="17.100000000000001" customHeight="1" x14ac:dyDescent="0.2">
      <c r="AC84" s="45"/>
    </row>
    <row r="85" spans="29:29" s="5" customFormat="1" ht="17.100000000000001" customHeight="1" x14ac:dyDescent="0.2">
      <c r="AC85" s="45"/>
    </row>
    <row r="86" spans="29:29" s="5" customFormat="1" ht="17.100000000000001" customHeight="1" x14ac:dyDescent="0.2">
      <c r="AC86" s="45"/>
    </row>
    <row r="87" spans="29:29" s="5" customFormat="1" ht="17.100000000000001" customHeight="1" x14ac:dyDescent="0.2">
      <c r="AC87" s="45"/>
    </row>
    <row r="88" spans="29:29" s="5" customFormat="1" ht="17.100000000000001" customHeight="1" x14ac:dyDescent="0.2">
      <c r="AC88" s="45"/>
    </row>
    <row r="89" spans="29:29" s="5" customFormat="1" ht="17.100000000000001" customHeight="1" x14ac:dyDescent="0.2">
      <c r="AC89" s="45"/>
    </row>
    <row r="90" spans="29:29" s="5" customFormat="1" ht="17.100000000000001" customHeight="1" x14ac:dyDescent="0.2">
      <c r="AC90" s="45"/>
    </row>
    <row r="91" spans="29:29" s="5" customFormat="1" ht="17.100000000000001" customHeight="1" x14ac:dyDescent="0.2">
      <c r="AC91" s="45"/>
    </row>
    <row r="92" spans="29:29" s="5" customFormat="1" ht="17.100000000000001" customHeight="1" x14ac:dyDescent="0.2">
      <c r="AC92" s="45"/>
    </row>
    <row r="93" spans="29:29" s="5" customFormat="1" ht="17.100000000000001" customHeight="1" x14ac:dyDescent="0.2">
      <c r="AC93" s="45"/>
    </row>
    <row r="94" spans="29:29" s="5" customFormat="1" ht="17.100000000000001" customHeight="1" x14ac:dyDescent="0.2">
      <c r="AC94" s="45"/>
    </row>
    <row r="95" spans="29:29" s="5" customFormat="1" ht="17.100000000000001" customHeight="1" x14ac:dyDescent="0.2">
      <c r="AC95" s="45"/>
    </row>
    <row r="96" spans="29:29" s="5" customFormat="1" ht="17.100000000000001" customHeight="1" x14ac:dyDescent="0.2">
      <c r="AC96" s="45"/>
    </row>
    <row r="97" spans="1:29" s="5" customFormat="1" ht="17.100000000000001" customHeight="1" x14ac:dyDescent="0.2">
      <c r="AC97" s="45"/>
    </row>
    <row r="98" spans="1:29" s="5" customFormat="1" ht="17.100000000000001" customHeight="1" x14ac:dyDescent="0.2">
      <c r="AC98" s="45"/>
    </row>
    <row r="99" spans="1:29" s="5" customFormat="1" ht="17.100000000000001" customHeight="1" x14ac:dyDescent="0.2">
      <c r="AC99" s="45"/>
    </row>
    <row r="100" spans="1:29" s="5" customFormat="1" ht="17.100000000000001" customHeight="1" x14ac:dyDescent="0.2">
      <c r="AC100" s="45"/>
    </row>
    <row r="101" spans="1:29" s="5" customFormat="1" ht="17.100000000000001" customHeight="1" x14ac:dyDescent="0.2">
      <c r="AC101" s="45"/>
    </row>
    <row r="102" spans="1:29" s="5" customFormat="1" ht="17.100000000000001" customHeight="1" x14ac:dyDescent="0.2">
      <c r="AC102" s="45"/>
    </row>
    <row r="103" spans="1:29" s="5" customFormat="1" ht="17.10000000000000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AC103" s="45"/>
    </row>
    <row r="104" spans="1:29" s="5" customFormat="1" ht="17.10000000000000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AC104" s="45"/>
    </row>
    <row r="105" spans="1:29" s="5" customFormat="1" ht="17.10000000000000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AC105" s="45"/>
    </row>
  </sheetData>
  <sheetProtection algorithmName="SHA-512" hashValue="lSWpohYrWSEJ3x6aB38gwmS8PC1gyGgEdqe8zvfh0Q336AUrtX4wEwcZfMeaGI21VpJL3VEG+Hvn0jvZCJFzIA==" saltValue="C6+w1aR1/FyPxz48DJ7tIA==" spinCount="100000" sheet="1" objects="1" selectLockedCells="1"/>
  <mergeCells count="30">
    <mergeCell ref="F27:K27"/>
    <mergeCell ref="F28:K28"/>
    <mergeCell ref="F29:K29"/>
    <mergeCell ref="F39:K39"/>
    <mergeCell ref="F22:K22"/>
    <mergeCell ref="F23:K23"/>
    <mergeCell ref="F24:K24"/>
    <mergeCell ref="F25:K25"/>
    <mergeCell ref="F26:K26"/>
    <mergeCell ref="D16:F16"/>
    <mergeCell ref="F19:K19"/>
    <mergeCell ref="F20:K20"/>
    <mergeCell ref="F21:K21"/>
    <mergeCell ref="D9:F9"/>
    <mergeCell ref="D10:F10"/>
    <mergeCell ref="D11:F11"/>
    <mergeCell ref="B14:I14"/>
    <mergeCell ref="G10:K10"/>
    <mergeCell ref="G11:K11"/>
    <mergeCell ref="B12:B13"/>
    <mergeCell ref="C12:K12"/>
    <mergeCell ref="C13:K13"/>
    <mergeCell ref="B2:H3"/>
    <mergeCell ref="G7:K7"/>
    <mergeCell ref="G8:K8"/>
    <mergeCell ref="G9:K9"/>
    <mergeCell ref="B6:K6"/>
    <mergeCell ref="B4:L5"/>
    <mergeCell ref="D7:F7"/>
    <mergeCell ref="D8:F8"/>
  </mergeCells>
  <phoneticPr fontId="0" type="noConversion"/>
  <hyperlinks>
    <hyperlink ref="B48" r:id="rId1" xr:uid="{7E44A53C-BBD6-45CB-BA62-0438C5AA6578}"/>
    <hyperlink ref="K52" r:id="rId2" xr:uid="{50E91F1E-D3C5-4ED4-BC8D-6E98CE03076A}"/>
    <hyperlink ref="K53" r:id="rId3" display="albin@svenskraps.se" xr:uid="{B0CFBDAB-5F4A-40E9-A4A2-B8C1C7925C81}"/>
  </hyperlinks>
  <printOptions horizontalCentered="1" verticalCentered="1"/>
  <pageMargins left="0.23622047244094491" right="0.23622047244094491" top="0" bottom="0" header="0.31496062992125984" footer="0.31496062992125984"/>
  <pageSetup paperSize="9" scale="90" fitToWidth="0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3" r:id="rId7" name="Option Button 11">
              <controlPr defaultSize="0" autoFill="0" autoLine="0" autoPict="0">
                <anchor moveWithCells="1">
                  <from>
                    <xdr:col>2</xdr:col>
                    <xdr:colOff>66675</xdr:colOff>
                    <xdr:row>46</xdr:row>
                    <xdr:rowOff>0</xdr:rowOff>
                  </from>
                  <to>
                    <xdr:col>2</xdr:col>
                    <xdr:colOff>371475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8" name="Option Button 12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9" name="Option Button 13">
              <controlPr defaultSize="0" autoFill="0" autoLine="0" autoPict="0">
                <anchor moveWithCells="1">
                  <from>
                    <xdr:col>9</xdr:col>
                    <xdr:colOff>28575</xdr:colOff>
                    <xdr:row>45</xdr:row>
                    <xdr:rowOff>200025</xdr:rowOff>
                  </from>
                  <to>
                    <xdr:col>9</xdr:col>
                    <xdr:colOff>333375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1FF9-7D6C-4DEE-8002-B906829AA8E6}">
  <sheetPr>
    <pageSetUpPr fitToPage="1"/>
  </sheetPr>
  <dimension ref="A1:D23"/>
  <sheetViews>
    <sheetView workbookViewId="0">
      <selection activeCell="B1" sqref="B1"/>
    </sheetView>
  </sheetViews>
  <sheetFormatPr defaultRowHeight="12.75" x14ac:dyDescent="0.2"/>
  <cols>
    <col min="1" max="1" width="12.28515625" bestFit="1" customWidth="1"/>
    <col min="2" max="2" width="25.85546875" customWidth="1"/>
    <col min="3" max="3" width="27.85546875" customWidth="1"/>
    <col min="4" max="4" width="23.5703125" customWidth="1"/>
  </cols>
  <sheetData>
    <row r="1" spans="1:4" ht="31.5" x14ac:dyDescent="0.25">
      <c r="A1" s="91" t="s">
        <v>76</v>
      </c>
      <c r="B1" s="92" t="str">
        <f>Kund!C50</f>
        <v xml:space="preserve">Detta fylls i av Intertek </v>
      </c>
    </row>
    <row r="3" spans="1:4" x14ac:dyDescent="0.2">
      <c r="B3" t="s">
        <v>74</v>
      </c>
      <c r="C3" t="s">
        <v>31</v>
      </c>
      <c r="D3" t="s">
        <v>75</v>
      </c>
    </row>
    <row r="4" spans="1:4" ht="38.25" customHeight="1" x14ac:dyDescent="0.2">
      <c r="A4" s="87" t="s">
        <v>33</v>
      </c>
      <c r="B4" s="89" t="str">
        <f>IF(Kund!B20="","",Kund!B20)</f>
        <v/>
      </c>
      <c r="C4" s="89" t="str">
        <f>IF(Kund!C20="","",Kund!C20)</f>
        <v/>
      </c>
      <c r="D4" s="90"/>
    </row>
    <row r="5" spans="1:4" ht="38.25" customHeight="1" x14ac:dyDescent="0.2">
      <c r="A5" s="87" t="s">
        <v>34</v>
      </c>
      <c r="B5" s="88" t="str">
        <f>IF(Kund!B21="","",Kund!B21)</f>
        <v/>
      </c>
      <c r="C5" s="88" t="str">
        <f>IF(Kund!C21="","",Kund!C21)</f>
        <v/>
      </c>
      <c r="D5" s="89"/>
    </row>
    <row r="6" spans="1:4" ht="38.25" customHeight="1" x14ac:dyDescent="0.2">
      <c r="A6" s="87" t="s">
        <v>35</v>
      </c>
      <c r="B6" s="88" t="str">
        <f>IF(Kund!B22="","",Kund!B22)</f>
        <v/>
      </c>
      <c r="C6" s="88" t="str">
        <f>IF(Kund!C22="","",Kund!C22)</f>
        <v/>
      </c>
      <c r="D6" s="89"/>
    </row>
    <row r="7" spans="1:4" ht="38.25" customHeight="1" x14ac:dyDescent="0.2">
      <c r="A7" s="87" t="s">
        <v>36</v>
      </c>
      <c r="B7" s="88" t="str">
        <f>IF(Kund!B23="","",Kund!B23)</f>
        <v/>
      </c>
      <c r="C7" s="88" t="str">
        <f>IF(Kund!C23="","",Kund!C23)</f>
        <v/>
      </c>
      <c r="D7" s="89"/>
    </row>
    <row r="8" spans="1:4" ht="38.25" customHeight="1" x14ac:dyDescent="0.2">
      <c r="A8" s="87" t="s">
        <v>37</v>
      </c>
      <c r="B8" s="88" t="str">
        <f>IF(Kund!B24="","",Kund!B24)</f>
        <v/>
      </c>
      <c r="C8" s="88" t="str">
        <f>IF(Kund!C24="","",Kund!C24)</f>
        <v/>
      </c>
      <c r="D8" s="89"/>
    </row>
    <row r="9" spans="1:4" ht="38.25" customHeight="1" x14ac:dyDescent="0.2">
      <c r="A9" s="87" t="s">
        <v>38</v>
      </c>
      <c r="B9" s="88" t="str">
        <f>IF(Kund!B25="","",Kund!B25)</f>
        <v/>
      </c>
      <c r="C9" s="88" t="str">
        <f>IF(Kund!C25="","",Kund!C25)</f>
        <v/>
      </c>
      <c r="D9" s="89"/>
    </row>
    <row r="10" spans="1:4" ht="38.25" customHeight="1" x14ac:dyDescent="0.2">
      <c r="A10" s="87" t="s">
        <v>39</v>
      </c>
      <c r="B10" s="88" t="str">
        <f>IF(Kund!B26="","",Kund!B26)</f>
        <v/>
      </c>
      <c r="C10" s="88" t="str">
        <f>IF(Kund!C26="","",Kund!C26)</f>
        <v/>
      </c>
      <c r="D10" s="89"/>
    </row>
    <row r="11" spans="1:4" ht="38.25" customHeight="1" x14ac:dyDescent="0.2">
      <c r="A11" s="87" t="s">
        <v>40</v>
      </c>
      <c r="B11" s="88" t="str">
        <f>IF(Kund!B27="","",Kund!B27)</f>
        <v/>
      </c>
      <c r="C11" s="88" t="str">
        <f>IF(Kund!C27="","",Kund!C27)</f>
        <v/>
      </c>
      <c r="D11" s="89"/>
    </row>
    <row r="12" spans="1:4" ht="38.25" customHeight="1" x14ac:dyDescent="0.2">
      <c r="A12" s="87" t="s">
        <v>41</v>
      </c>
      <c r="B12" s="88" t="str">
        <f>IF(Kund!B28="","",Kund!B28)</f>
        <v/>
      </c>
      <c r="C12" s="88" t="str">
        <f>IF(Kund!C28="","",Kund!C28)</f>
        <v/>
      </c>
      <c r="D12" s="89"/>
    </row>
    <row r="13" spans="1:4" ht="38.25" customHeight="1" x14ac:dyDescent="0.2">
      <c r="A13" s="87" t="s">
        <v>42</v>
      </c>
      <c r="B13" s="88" t="str">
        <f>IF(Kund!B29="","",Kund!B29)</f>
        <v/>
      </c>
      <c r="C13" s="88" t="str">
        <f>IF(Kund!C29="","",Kund!C29)</f>
        <v/>
      </c>
      <c r="D13" s="89"/>
    </row>
    <row r="14" spans="1:4" ht="38.25" customHeight="1" x14ac:dyDescent="0.2">
      <c r="A14" s="87" t="s">
        <v>43</v>
      </c>
      <c r="B14" s="88" t="str">
        <f>IF(Kund!B30="","",Kund!B30)</f>
        <v/>
      </c>
      <c r="C14" s="88" t="str">
        <f>IF(Kund!C30="","",Kund!C30)</f>
        <v/>
      </c>
      <c r="D14" s="89"/>
    </row>
    <row r="15" spans="1:4" ht="38.25" customHeight="1" x14ac:dyDescent="0.2">
      <c r="A15" s="87" t="s">
        <v>44</v>
      </c>
      <c r="B15" s="88" t="str">
        <f>IF(Kund!B31="","",Kund!B31)</f>
        <v/>
      </c>
      <c r="C15" s="88" t="str">
        <f>IF(Kund!C31="","",Kund!C31)</f>
        <v/>
      </c>
      <c r="D15" s="89"/>
    </row>
    <row r="16" spans="1:4" ht="38.25" customHeight="1" x14ac:dyDescent="0.2">
      <c r="A16" s="87" t="s">
        <v>60</v>
      </c>
      <c r="B16" s="88" t="str">
        <f>IF(Kund!B32="","",Kund!B32)</f>
        <v/>
      </c>
      <c r="C16" s="88" t="str">
        <f>IF(Kund!C32="","",Kund!C32)</f>
        <v/>
      </c>
      <c r="D16" s="89"/>
    </row>
    <row r="17" spans="1:4" ht="38.25" customHeight="1" x14ac:dyDescent="0.2">
      <c r="A17" s="87" t="s">
        <v>61</v>
      </c>
      <c r="B17" s="88" t="str">
        <f>IF(Kund!B33="","",Kund!B33)</f>
        <v/>
      </c>
      <c r="C17" s="88" t="str">
        <f>IF(Kund!C33="","",Kund!C33)</f>
        <v/>
      </c>
      <c r="D17" s="89"/>
    </row>
    <row r="18" spans="1:4" ht="38.25" customHeight="1" x14ac:dyDescent="0.2">
      <c r="A18" s="87" t="s">
        <v>62</v>
      </c>
      <c r="B18" s="88" t="str">
        <f>IF(Kund!B34="","",Kund!B34)</f>
        <v/>
      </c>
      <c r="C18" s="88" t="str">
        <f>IF(Kund!C34="","",Kund!C34)</f>
        <v/>
      </c>
      <c r="D18" s="89"/>
    </row>
    <row r="19" spans="1:4" ht="38.25" customHeight="1" x14ac:dyDescent="0.2">
      <c r="A19" s="87" t="s">
        <v>63</v>
      </c>
      <c r="B19" s="88" t="str">
        <f>IF(Kund!B35="","",Kund!B35)</f>
        <v/>
      </c>
      <c r="C19" s="88" t="str">
        <f>IF(Kund!C35="","",Kund!C35)</f>
        <v/>
      </c>
      <c r="D19" s="89"/>
    </row>
    <row r="20" spans="1:4" ht="38.25" customHeight="1" x14ac:dyDescent="0.2">
      <c r="A20" s="87" t="s">
        <v>68</v>
      </c>
      <c r="B20" s="88" t="str">
        <f>IF(Kund!B36="","",Kund!B36)</f>
        <v/>
      </c>
      <c r="C20" s="88" t="str">
        <f>IF(Kund!C36="","",Kund!C36)</f>
        <v/>
      </c>
      <c r="D20" s="89"/>
    </row>
    <row r="21" spans="1:4" ht="38.25" customHeight="1" x14ac:dyDescent="0.2">
      <c r="A21" s="87" t="s">
        <v>69</v>
      </c>
      <c r="B21" s="88" t="str">
        <f>IF(Kund!B37="","",Kund!B37)</f>
        <v/>
      </c>
      <c r="C21" s="88" t="str">
        <f>IF(Kund!C37="","",Kund!C37)</f>
        <v/>
      </c>
      <c r="D21" s="89"/>
    </row>
    <row r="22" spans="1:4" ht="38.25" customHeight="1" x14ac:dyDescent="0.2">
      <c r="A22" s="87" t="s">
        <v>70</v>
      </c>
      <c r="B22" s="88" t="str">
        <f>IF(Kund!B38="","",Kund!B38)</f>
        <v/>
      </c>
      <c r="C22" s="88" t="str">
        <f>IF(Kund!C38="","",Kund!C38)</f>
        <v/>
      </c>
      <c r="D22" s="89"/>
    </row>
    <row r="23" spans="1:4" ht="38.25" customHeight="1" x14ac:dyDescent="0.2">
      <c r="A23" s="87" t="s">
        <v>71</v>
      </c>
      <c r="B23" s="88" t="str">
        <f>IF(Kund!B39="","",Kund!B39)</f>
        <v/>
      </c>
      <c r="C23" s="88" t="str">
        <f>IF(Kund!C39="","",Kund!C39)</f>
        <v/>
      </c>
      <c r="D23" s="89"/>
    </row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Export</vt:lpstr>
      <vt:lpstr>Kund</vt:lpstr>
      <vt:lpstr>Etikettsida</vt:lpstr>
      <vt:lpstr>Export!Print_Area</vt:lpstr>
      <vt:lpstr>Kund!Print_Area</vt:lpstr>
    </vt:vector>
  </TitlesOfParts>
  <Company>ScanGene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Livsmedel</dc:title>
  <dc:creator>Line Sandager</dc:creator>
  <cp:lastModifiedBy>Pernilla Andersson</cp:lastModifiedBy>
  <cp:lastPrinted>2021-09-16T13:19:54Z</cp:lastPrinted>
  <dcterms:created xsi:type="dcterms:W3CDTF">2004-04-20T12:32:10Z</dcterms:created>
  <dcterms:modified xsi:type="dcterms:W3CDTF">2024-09-03T13:22:16Z</dcterms:modified>
</cp:coreProperties>
</file>